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24915" windowHeight="12075"/>
  </bookViews>
  <sheets>
    <sheet name="4" sheetId="1" r:id="rId1"/>
  </sheets>
  <externalReferences>
    <externalReference r:id="rId2"/>
    <externalReference r:id="rId3"/>
    <externalReference r:id="rId4"/>
  </externalReferences>
  <definedNames>
    <definedName name="_xlnm.Print_Area" localSheetId="0">'4'!$A$1:$K$28</definedName>
  </definedNames>
  <calcPr calcId="145621"/>
</workbook>
</file>

<file path=xl/calcChain.xml><?xml version="1.0" encoding="utf-8"?>
<calcChain xmlns="http://schemas.openxmlformats.org/spreadsheetml/2006/main">
  <c r="F9" i="1" l="1"/>
  <c r="G9" i="1"/>
  <c r="H9" i="1"/>
  <c r="I9" i="1"/>
  <c r="J9" i="1"/>
  <c r="K9" i="1"/>
  <c r="C10" i="1"/>
  <c r="C9" i="1" s="1"/>
  <c r="E10" i="1"/>
  <c r="E9" i="1" s="1"/>
  <c r="F11" i="1"/>
  <c r="G11" i="1"/>
  <c r="H11" i="1"/>
  <c r="I11" i="1"/>
  <c r="J11" i="1"/>
  <c r="K11" i="1"/>
  <c r="C12" i="1"/>
  <c r="C11" i="1" s="1"/>
  <c r="E12" i="1"/>
  <c r="E11" i="1" s="1"/>
  <c r="D11" i="1" s="1"/>
  <c r="F13" i="1"/>
  <c r="G13" i="1"/>
  <c r="H13" i="1"/>
  <c r="I13" i="1"/>
  <c r="J13" i="1"/>
  <c r="C14" i="1"/>
  <c r="C13" i="1" s="1"/>
  <c r="E14" i="1"/>
  <c r="E13" i="1" s="1"/>
  <c r="C15" i="1"/>
  <c r="E15" i="1"/>
  <c r="D15" i="1" s="1"/>
  <c r="C16" i="1"/>
  <c r="E16" i="1"/>
  <c r="D16" i="1" s="1"/>
  <c r="K16" i="1"/>
  <c r="K13" i="1" s="1"/>
  <c r="K28" i="1" s="1"/>
  <c r="F17" i="1"/>
  <c r="G17" i="1"/>
  <c r="H17" i="1"/>
  <c r="I17" i="1"/>
  <c r="J17" i="1"/>
  <c r="K17" i="1"/>
  <c r="C18" i="1"/>
  <c r="E18" i="1"/>
  <c r="E17" i="1" s="1"/>
  <c r="D17" i="1" s="1"/>
  <c r="C19" i="1"/>
  <c r="C17" i="1" s="1"/>
  <c r="E19" i="1"/>
  <c r="D19" i="1" s="1"/>
  <c r="F20" i="1"/>
  <c r="G20" i="1"/>
  <c r="H20" i="1"/>
  <c r="I20" i="1"/>
  <c r="J20" i="1"/>
  <c r="K20" i="1"/>
  <c r="C21" i="1"/>
  <c r="C20" i="1" s="1"/>
  <c r="E21" i="1"/>
  <c r="E20" i="1" s="1"/>
  <c r="F22" i="1"/>
  <c r="G22" i="1"/>
  <c r="H22" i="1"/>
  <c r="H28" i="1" s="1"/>
  <c r="I22" i="1"/>
  <c r="J22" i="1"/>
  <c r="K22" i="1"/>
  <c r="C23" i="1"/>
  <c r="C22" i="1" s="1"/>
  <c r="E23" i="1"/>
  <c r="E22" i="1" s="1"/>
  <c r="D22" i="1" s="1"/>
  <c r="G24" i="1"/>
  <c r="H24" i="1"/>
  <c r="I24" i="1"/>
  <c r="J24" i="1"/>
  <c r="K24" i="1"/>
  <c r="C25" i="1"/>
  <c r="C24" i="1" s="1"/>
  <c r="E25" i="1"/>
  <c r="E24" i="1" s="1"/>
  <c r="D24" i="1" s="1"/>
  <c r="F25" i="1"/>
  <c r="F24" i="1" s="1"/>
  <c r="F28" i="1" s="1"/>
  <c r="C26" i="1"/>
  <c r="E26" i="1"/>
  <c r="D26" i="1" s="1"/>
  <c r="F26" i="1"/>
  <c r="G26" i="1"/>
  <c r="H26" i="1"/>
  <c r="I26" i="1"/>
  <c r="J26" i="1"/>
  <c r="K26" i="1"/>
  <c r="C27" i="1"/>
  <c r="D27" i="1"/>
  <c r="E27" i="1"/>
  <c r="G28" i="1"/>
  <c r="I28" i="1"/>
  <c r="J28" i="1"/>
  <c r="D9" i="1" l="1"/>
  <c r="E28" i="1"/>
  <c r="C28" i="1"/>
  <c r="D14" i="1"/>
  <c r="D13" i="1" s="1"/>
  <c r="D12" i="1"/>
  <c r="D10" i="1"/>
  <c r="D18" i="1"/>
  <c r="D25" i="1"/>
  <c r="D23" i="1"/>
  <c r="D21" i="1"/>
  <c r="D20" i="1" s="1"/>
  <c r="D28" i="1" l="1"/>
</calcChain>
</file>

<file path=xl/sharedStrings.xml><?xml version="1.0" encoding="utf-8"?>
<sst xmlns="http://schemas.openxmlformats.org/spreadsheetml/2006/main" count="39" uniqueCount="38">
  <si>
    <t>** kol. 3 do fakultatywnego wykorzystania  w zakresie wydatków</t>
  </si>
  <si>
    <t>* kol. 2 do fakultatywnego wykorzystania  w zakresie dochodów</t>
  </si>
  <si>
    <t>Ogółem</t>
  </si>
  <si>
    <t>85321</t>
  </si>
  <si>
    <t>853</t>
  </si>
  <si>
    <t>85205</t>
  </si>
  <si>
    <t>852</t>
  </si>
  <si>
    <t>85156</t>
  </si>
  <si>
    <t>851</t>
  </si>
  <si>
    <t>75411</t>
  </si>
  <si>
    <t>754</t>
  </si>
  <si>
    <t>75045</t>
  </si>
  <si>
    <t>75011</t>
  </si>
  <si>
    <t>750</t>
  </si>
  <si>
    <t>71015</t>
  </si>
  <si>
    <t>71014</t>
  </si>
  <si>
    <t>71013</t>
  </si>
  <si>
    <t>710</t>
  </si>
  <si>
    <t>70005</t>
  </si>
  <si>
    <t>700</t>
  </si>
  <si>
    <t>01005</t>
  </si>
  <si>
    <t>010</t>
  </si>
  <si>
    <t>Wydatki związane z realizacją zadań statutowych</t>
  </si>
  <si>
    <t>Wynagrodzenia i składki od nich naliczane</t>
  </si>
  <si>
    <t>Wydatki na programy finansowane z udziałem środków pochodzących z budżetu Unii Europejskiej oraz niepodlegających zwrotowi środków z pomocy udzielanej przez państwa członkowskie Europejskiego Porozumienia o Wolnym Handlu (EFTA) oraz inych środków pochodzących ze źródeł zagranicznych niepodlegających zwrotowi,w części związanej z realizacją zadań Gminy/Powiatu</t>
  </si>
  <si>
    <t>Świadczenia na rzecz osób fizycznych</t>
  </si>
  <si>
    <t>Dotacje na zadania bieżące</t>
  </si>
  <si>
    <t>Wydatki jednostek budżetowych</t>
  </si>
  <si>
    <t>Wydatki majątkowe</t>
  </si>
  <si>
    <t>z tego:</t>
  </si>
  <si>
    <t>Wydatki bieżące</t>
  </si>
  <si>
    <t>Wydatki
ogółem
(6+12)</t>
  </si>
  <si>
    <t>Dotacje
ogółem</t>
  </si>
  <si>
    <t>Rozdział*</t>
  </si>
  <si>
    <t>Dział</t>
  </si>
  <si>
    <t>w złotych</t>
  </si>
  <si>
    <t>Dochody i wydatki
budżetu Powiatu Goleniowskiego
związane z realizacją zadań z zakresu administracji rządowej i innych zadań zleconych odrębnymi ustawami
w 2012 r.</t>
  </si>
  <si>
    <t>Załącznik Nr 4
do uchwały Nr XII/94/11
Rady Powiatu w Goleniowie  z dnia 22 grudnia 2011r.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</si>
</sst>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  <font>
      <b/>
      <sz val="11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6"/>
      <name val="Arial CE"/>
      <family val="2"/>
      <charset val="238"/>
    </font>
    <font>
      <b/>
      <sz val="10"/>
      <name val="Arial CE"/>
      <family val="2"/>
      <charset val="238"/>
    </font>
    <font>
      <i/>
      <u/>
      <sz val="8"/>
      <name val="Arial CE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6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3" fontId="3" fillId="0" borderId="1" xfId="0" applyNumberFormat="1" applyFont="1" applyBorder="1" applyAlignment="1">
      <alignment horizontal="right"/>
    </xf>
    <xf numFmtId="3" fontId="3" fillId="0" borderId="2" xfId="0" applyNumberFormat="1" applyFont="1" applyBorder="1" applyAlignment="1"/>
    <xf numFmtId="0" fontId="3" fillId="0" borderId="1" xfId="0" applyFont="1" applyFill="1" applyBorder="1" applyAlignment="1">
      <alignment horizontal="left"/>
    </xf>
    <xf numFmtId="3" fontId="4" fillId="0" borderId="1" xfId="0" applyNumberFormat="1" applyFont="1" applyBorder="1" applyAlignment="1">
      <alignment horizontal="right" wrapText="1"/>
    </xf>
    <xf numFmtId="49" fontId="1" fillId="0" borderId="3" xfId="0" applyNumberFormat="1" applyFont="1" applyFill="1" applyBorder="1" applyAlignment="1">
      <alignment horizontal="center" vertical="top"/>
    </xf>
    <xf numFmtId="49" fontId="5" fillId="0" borderId="4" xfId="0" applyNumberFormat="1" applyFont="1" applyFill="1" applyBorder="1" applyAlignment="1">
      <alignment horizontal="center" vertical="top"/>
    </xf>
    <xf numFmtId="3" fontId="6" fillId="2" borderId="1" xfId="0" applyNumberFormat="1" applyFont="1" applyFill="1" applyBorder="1" applyAlignment="1">
      <alignment horizontal="right" wrapText="1"/>
    </xf>
    <xf numFmtId="49" fontId="5" fillId="2" borderId="5" xfId="0" applyNumberFormat="1" applyFont="1" applyFill="1" applyBorder="1" applyAlignment="1">
      <alignment horizontal="center" vertical="top"/>
    </xf>
    <xf numFmtId="49" fontId="5" fillId="2" borderId="6" xfId="0" applyNumberFormat="1" applyFont="1" applyFill="1" applyBorder="1" applyAlignment="1">
      <alignment horizontal="center" vertical="top"/>
    </xf>
    <xf numFmtId="49" fontId="1" fillId="0" borderId="5" xfId="0" applyNumberFormat="1" applyFont="1" applyFill="1" applyBorder="1" applyAlignment="1">
      <alignment horizontal="center" vertical="top"/>
    </xf>
    <xf numFmtId="49" fontId="1" fillId="0" borderId="7" xfId="0" applyNumberFormat="1" applyFont="1" applyFill="1" applyBorder="1" applyAlignment="1">
      <alignment horizontal="center" vertical="top"/>
    </xf>
    <xf numFmtId="49" fontId="5" fillId="2" borderId="8" xfId="0" applyNumberFormat="1" applyFont="1" applyFill="1" applyBorder="1" applyAlignment="1">
      <alignment horizontal="center" vertical="top"/>
    </xf>
    <xf numFmtId="49" fontId="1" fillId="0" borderId="9" xfId="0" applyNumberFormat="1" applyFont="1" applyFill="1" applyBorder="1" applyAlignment="1">
      <alignment horizontal="center" vertical="top"/>
    </xf>
    <xf numFmtId="49" fontId="1" fillId="0" borderId="10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49" fontId="1" fillId="0" borderId="1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12" xfId="0" applyNumberFormat="1" applyFont="1" applyFill="1" applyBorder="1" applyAlignment="1">
      <alignment horizontal="center" vertical="top"/>
    </xf>
    <xf numFmtId="49" fontId="5" fillId="2" borderId="13" xfId="0" applyNumberFormat="1" applyFont="1" applyFill="1" applyBorder="1" applyAlignment="1">
      <alignment horizontal="center" vertical="top"/>
    </xf>
    <xf numFmtId="49" fontId="1" fillId="0" borderId="7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49" fontId="1" fillId="0" borderId="8" xfId="0" applyNumberFormat="1" applyFont="1" applyFill="1" applyBorder="1" applyAlignment="1">
      <alignment horizontal="center" vertical="top"/>
    </xf>
    <xf numFmtId="49" fontId="5" fillId="2" borderId="9" xfId="0" applyNumberFormat="1" applyFont="1" applyFill="1" applyBorder="1" applyAlignment="1">
      <alignment horizontal="center" vertical="top"/>
    </xf>
    <xf numFmtId="49" fontId="5" fillId="2" borderId="10" xfId="0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alacznik%20nr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Ustawienia%20lokalne/Temporary%20Internet%20Files/Content.IE5/EICV2C74/prognoza%20wydatk&#243;w%20na%202011%20r.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zalacznik%20nr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9">
          <cell r="F9">
            <v>45000</v>
          </cell>
        </row>
        <row r="18">
          <cell r="E18">
            <v>18000</v>
          </cell>
        </row>
        <row r="24">
          <cell r="E24">
            <v>208000</v>
          </cell>
        </row>
        <row r="26">
          <cell r="E26">
            <v>51000</v>
          </cell>
        </row>
        <row r="28">
          <cell r="E28">
            <v>308000</v>
          </cell>
        </row>
        <row r="29">
          <cell r="E29">
            <v>0</v>
          </cell>
        </row>
        <row r="32">
          <cell r="E32">
            <v>160200</v>
          </cell>
        </row>
        <row r="38">
          <cell r="E38">
            <v>30000</v>
          </cell>
        </row>
        <row r="42">
          <cell r="E42">
            <v>4631000</v>
          </cell>
        </row>
        <row r="43">
          <cell r="E43">
            <v>1043000</v>
          </cell>
        </row>
        <row r="85">
          <cell r="E85">
            <v>2552000</v>
          </cell>
        </row>
        <row r="100">
          <cell r="E100">
            <v>12000</v>
          </cell>
        </row>
        <row r="107">
          <cell r="E107">
            <v>107000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ydatki własne"/>
      <sheetName val="wydatki zlecone"/>
      <sheetName val="wydatki pow"/>
      <sheetName val="wyd. inw"/>
      <sheetName val="wydatki jednorazowe wf"/>
      <sheetName val="wyd. inw (2)"/>
    </sheetNames>
    <sheetDataSet>
      <sheetData sheetId="0"/>
      <sheetData sheetId="1">
        <row r="62">
          <cell r="L62">
            <v>12000</v>
          </cell>
        </row>
      </sheetData>
      <sheetData sheetId="2">
        <row r="20">
          <cell r="L20">
            <v>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24">
          <cell r="M2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showGridLines="0" tabSelected="1" defaultGridColor="0" colorId="8" workbookViewId="0">
      <selection activeCell="A2" sqref="A2:J2"/>
    </sheetView>
  </sheetViews>
  <sheetFormatPr defaultRowHeight="12.75" x14ac:dyDescent="0.2"/>
  <cols>
    <col min="1" max="1" width="5.5703125" style="1" bestFit="1" customWidth="1"/>
    <col min="2" max="2" width="8.85546875" style="1" bestFit="1" customWidth="1"/>
    <col min="3" max="3" width="14.28515625" style="1" customWidth="1"/>
    <col min="4" max="4" width="14.85546875" style="1" customWidth="1"/>
    <col min="5" max="5" width="15" style="1" customWidth="1"/>
    <col min="6" max="6" width="15.7109375" style="1" customWidth="1"/>
    <col min="7" max="7" width="14.140625" style="1" customWidth="1"/>
    <col min="8" max="8" width="14.28515625" style="1" customWidth="1"/>
    <col min="9" max="9" width="12.42578125" style="1" customWidth="1"/>
    <col min="10" max="10" width="18.140625" style="1" customWidth="1"/>
    <col min="11" max="11" width="15" style="1" customWidth="1"/>
  </cols>
  <sheetData>
    <row r="1" spans="1:11" ht="38.25" customHeight="1" x14ac:dyDescent="0.2">
      <c r="K1" s="57" t="s">
        <v>37</v>
      </c>
    </row>
    <row r="2" spans="1:11" ht="75" customHeight="1" x14ac:dyDescent="0.2">
      <c r="A2" s="56" t="s">
        <v>36</v>
      </c>
      <c r="B2" s="56"/>
      <c r="C2" s="56"/>
      <c r="D2" s="56"/>
      <c r="E2" s="56"/>
      <c r="F2" s="56"/>
      <c r="G2" s="56"/>
      <c r="H2" s="56"/>
      <c r="I2" s="56"/>
      <c r="J2" s="56"/>
    </row>
    <row r="3" spans="1:11" ht="12" customHeight="1" thickBot="1" x14ac:dyDescent="0.25">
      <c r="E3" s="55"/>
      <c r="F3" s="55"/>
      <c r="G3" s="55"/>
      <c r="H3" s="55"/>
      <c r="I3" s="54"/>
      <c r="K3" s="53" t="s">
        <v>35</v>
      </c>
    </row>
    <row r="4" spans="1:11" s="38" customFormat="1" ht="17.25" customHeight="1" thickBot="1" x14ac:dyDescent="0.25">
      <c r="A4" s="52" t="s">
        <v>34</v>
      </c>
      <c r="B4" s="52" t="s">
        <v>33</v>
      </c>
      <c r="C4" s="51" t="s">
        <v>32</v>
      </c>
      <c r="D4" s="50" t="s">
        <v>31</v>
      </c>
      <c r="E4" s="49" t="s">
        <v>29</v>
      </c>
      <c r="F4" s="48"/>
      <c r="G4" s="48"/>
      <c r="H4" s="48"/>
      <c r="I4" s="48"/>
      <c r="J4" s="48"/>
      <c r="K4" s="47"/>
    </row>
    <row r="5" spans="1:11" s="38" customFormat="1" ht="12" customHeight="1" x14ac:dyDescent="0.2">
      <c r="A5" s="45"/>
      <c r="B5" s="45"/>
      <c r="C5" s="44"/>
      <c r="D5" s="43"/>
      <c r="E5" s="39" t="s">
        <v>30</v>
      </c>
      <c r="F5" s="46" t="s">
        <v>29</v>
      </c>
      <c r="G5" s="32"/>
      <c r="H5" s="32"/>
      <c r="I5" s="32"/>
      <c r="J5" s="32"/>
      <c r="K5" s="39" t="s">
        <v>28</v>
      </c>
    </row>
    <row r="6" spans="1:11" s="38" customFormat="1" ht="31.5" customHeight="1" x14ac:dyDescent="0.2">
      <c r="A6" s="45"/>
      <c r="B6" s="45"/>
      <c r="C6" s="44"/>
      <c r="D6" s="43"/>
      <c r="E6" s="39"/>
      <c r="F6" s="42" t="s">
        <v>27</v>
      </c>
      <c r="G6" s="41"/>
      <c r="H6" s="40" t="s">
        <v>26</v>
      </c>
      <c r="I6" s="40" t="s">
        <v>25</v>
      </c>
      <c r="J6" s="40" t="s">
        <v>24</v>
      </c>
      <c r="K6" s="39"/>
    </row>
    <row r="7" spans="1:11" ht="64.5" thickBot="1" x14ac:dyDescent="0.25">
      <c r="A7" s="37"/>
      <c r="B7" s="37"/>
      <c r="C7" s="36"/>
      <c r="D7" s="35"/>
      <c r="E7" s="31"/>
      <c r="F7" s="34" t="s">
        <v>23</v>
      </c>
      <c r="G7" s="33" t="s">
        <v>22</v>
      </c>
      <c r="H7" s="32"/>
      <c r="I7" s="32"/>
      <c r="J7" s="32"/>
      <c r="K7" s="31"/>
    </row>
    <row r="8" spans="1:11" ht="11.25" customHeight="1" x14ac:dyDescent="0.2">
      <c r="A8" s="29">
        <v>1</v>
      </c>
      <c r="B8" s="29">
        <v>2</v>
      </c>
      <c r="C8" s="29">
        <v>3</v>
      </c>
      <c r="D8" s="30">
        <v>4</v>
      </c>
      <c r="E8" s="29">
        <v>5</v>
      </c>
      <c r="F8" s="29">
        <v>6</v>
      </c>
      <c r="G8" s="29">
        <v>7</v>
      </c>
      <c r="H8" s="30">
        <v>8</v>
      </c>
      <c r="I8" s="29">
        <v>9</v>
      </c>
      <c r="J8" s="29">
        <v>10</v>
      </c>
      <c r="K8" s="29">
        <v>11</v>
      </c>
    </row>
    <row r="9" spans="1:11" ht="20.100000000000001" customHeight="1" x14ac:dyDescent="0.2">
      <c r="A9" s="28" t="s">
        <v>21</v>
      </c>
      <c r="B9" s="27"/>
      <c r="C9" s="11">
        <f>C10</f>
        <v>45000</v>
      </c>
      <c r="D9" s="11">
        <f>E9</f>
        <v>45000</v>
      </c>
      <c r="E9" s="11">
        <f>E10</f>
        <v>45000</v>
      </c>
      <c r="F9" s="11">
        <f>F10</f>
        <v>0</v>
      </c>
      <c r="G9" s="11">
        <f>G10</f>
        <v>45000</v>
      </c>
      <c r="H9" s="11">
        <f>H10</f>
        <v>0</v>
      </c>
      <c r="I9" s="11">
        <f>I10</f>
        <v>0</v>
      </c>
      <c r="J9" s="11">
        <f>J10</f>
        <v>0</v>
      </c>
      <c r="K9" s="11">
        <f>K10</f>
        <v>0</v>
      </c>
    </row>
    <row r="10" spans="1:11" x14ac:dyDescent="0.2">
      <c r="A10" s="26"/>
      <c r="B10" s="14" t="s">
        <v>20</v>
      </c>
      <c r="C10" s="8">
        <f>'[1]1'!F9</f>
        <v>45000</v>
      </c>
      <c r="D10" s="8">
        <f>E10</f>
        <v>45000</v>
      </c>
      <c r="E10" s="8">
        <f>SUM(F10:J10)</f>
        <v>45000</v>
      </c>
      <c r="F10" s="8">
        <v>0</v>
      </c>
      <c r="G10" s="8">
        <v>45000</v>
      </c>
      <c r="H10" s="8">
        <v>0</v>
      </c>
      <c r="I10" s="8">
        <v>0</v>
      </c>
      <c r="J10" s="8">
        <v>0</v>
      </c>
      <c r="K10" s="8">
        <v>0</v>
      </c>
    </row>
    <row r="11" spans="1:11" x14ac:dyDescent="0.2">
      <c r="A11" s="16" t="s">
        <v>19</v>
      </c>
      <c r="B11" s="12"/>
      <c r="C11" s="11">
        <f>C12</f>
        <v>18000</v>
      </c>
      <c r="D11" s="11">
        <f>E11</f>
        <v>18000</v>
      </c>
      <c r="E11" s="11">
        <f>E12</f>
        <v>18000</v>
      </c>
      <c r="F11" s="11">
        <f>F12</f>
        <v>0</v>
      </c>
      <c r="G11" s="11">
        <f>G12</f>
        <v>18000</v>
      </c>
      <c r="H11" s="11">
        <f>H12</f>
        <v>0</v>
      </c>
      <c r="I11" s="11">
        <f>I12</f>
        <v>0</v>
      </c>
      <c r="J11" s="11">
        <f>J12</f>
        <v>0</v>
      </c>
      <c r="K11" s="11">
        <f>K12</f>
        <v>0</v>
      </c>
    </row>
    <row r="12" spans="1:11" x14ac:dyDescent="0.2">
      <c r="A12" s="19"/>
      <c r="B12" s="14" t="s">
        <v>18</v>
      </c>
      <c r="C12" s="8">
        <f>'[1]1'!E18</f>
        <v>18000</v>
      </c>
      <c r="D12" s="8">
        <f>E12</f>
        <v>18000</v>
      </c>
      <c r="E12" s="8">
        <f>SUM(F12:J12)</f>
        <v>18000</v>
      </c>
      <c r="F12" s="8"/>
      <c r="G12" s="8">
        <v>18000</v>
      </c>
      <c r="H12" s="8">
        <v>0</v>
      </c>
      <c r="I12" s="8">
        <v>0</v>
      </c>
      <c r="J12" s="8">
        <v>0</v>
      </c>
      <c r="K12" s="8">
        <v>0</v>
      </c>
    </row>
    <row r="13" spans="1:11" x14ac:dyDescent="0.2">
      <c r="A13" s="16" t="s">
        <v>17</v>
      </c>
      <c r="B13" s="12"/>
      <c r="C13" s="11">
        <f>C14+C15+C16</f>
        <v>567000</v>
      </c>
      <c r="D13" s="11">
        <f>D14+D15+D16</f>
        <v>567000</v>
      </c>
      <c r="E13" s="11">
        <f>E14+E15+E16</f>
        <v>567000</v>
      </c>
      <c r="F13" s="11">
        <f>F14+F15+F16</f>
        <v>266112</v>
      </c>
      <c r="G13" s="11">
        <f>G14+G15+G16</f>
        <v>300288</v>
      </c>
      <c r="H13" s="11">
        <f>H14+H15+H16</f>
        <v>0</v>
      </c>
      <c r="I13" s="11">
        <f>I14+I15+I16</f>
        <v>600</v>
      </c>
      <c r="J13" s="11">
        <f>J14+J15+J16</f>
        <v>0</v>
      </c>
      <c r="K13" s="11">
        <f>K14+K15+K16</f>
        <v>0</v>
      </c>
    </row>
    <row r="14" spans="1:11" x14ac:dyDescent="0.2">
      <c r="A14" s="25"/>
      <c r="B14" s="14" t="s">
        <v>16</v>
      </c>
      <c r="C14" s="8">
        <f>'[1]1'!E24</f>
        <v>208000</v>
      </c>
      <c r="D14" s="8">
        <f>E14</f>
        <v>208000</v>
      </c>
      <c r="E14" s="8">
        <f>SUM(F14:J14)</f>
        <v>208000</v>
      </c>
      <c r="F14" s="8">
        <v>0</v>
      </c>
      <c r="G14" s="8">
        <v>208000</v>
      </c>
      <c r="H14" s="8">
        <v>0</v>
      </c>
      <c r="I14" s="8">
        <v>0</v>
      </c>
      <c r="J14" s="8">
        <v>0</v>
      </c>
      <c r="K14" s="8">
        <v>0</v>
      </c>
    </row>
    <row r="15" spans="1:11" x14ac:dyDescent="0.2">
      <c r="A15" s="24"/>
      <c r="B15" s="14" t="s">
        <v>15</v>
      </c>
      <c r="C15" s="8">
        <f>'[1]1'!E26</f>
        <v>51000</v>
      </c>
      <c r="D15" s="8">
        <f>E15</f>
        <v>51000</v>
      </c>
      <c r="E15" s="8">
        <f>SUM(F15:J15)</f>
        <v>51000</v>
      </c>
      <c r="F15" s="8">
        <v>0</v>
      </c>
      <c r="G15" s="8">
        <v>51000</v>
      </c>
      <c r="H15" s="8">
        <v>0</v>
      </c>
      <c r="I15" s="8">
        <v>0</v>
      </c>
      <c r="J15" s="8">
        <v>0</v>
      </c>
      <c r="K15" s="8">
        <v>0</v>
      </c>
    </row>
    <row r="16" spans="1:11" x14ac:dyDescent="0.2">
      <c r="A16" s="24"/>
      <c r="B16" s="14" t="s">
        <v>14</v>
      </c>
      <c r="C16" s="8">
        <f>'[1]1'!E28+'[1]1'!E29</f>
        <v>308000</v>
      </c>
      <c r="D16" s="8">
        <f>E16+K16</f>
        <v>308000</v>
      </c>
      <c r="E16" s="8">
        <f>SUM(F16:J16)</f>
        <v>308000</v>
      </c>
      <c r="F16" s="8">
        <v>266112</v>
      </c>
      <c r="G16" s="8">
        <v>41288</v>
      </c>
      <c r="H16" s="8">
        <v>0</v>
      </c>
      <c r="I16" s="8">
        <v>600</v>
      </c>
      <c r="J16" s="8">
        <v>0</v>
      </c>
      <c r="K16" s="8">
        <f>'[3]2'!M24</f>
        <v>0</v>
      </c>
    </row>
    <row r="17" spans="1:11" x14ac:dyDescent="0.2">
      <c r="A17" s="13" t="s">
        <v>13</v>
      </c>
      <c r="B17" s="23"/>
      <c r="C17" s="11">
        <f>C18+C19</f>
        <v>190200</v>
      </c>
      <c r="D17" s="11">
        <f>E17</f>
        <v>190200</v>
      </c>
      <c r="E17" s="11">
        <f>E18+E19</f>
        <v>190200</v>
      </c>
      <c r="F17" s="11">
        <f>F18+F19</f>
        <v>173987</v>
      </c>
      <c r="G17" s="11">
        <f>G18+G19</f>
        <v>16213</v>
      </c>
      <c r="H17" s="11">
        <f>H18+H19</f>
        <v>0</v>
      </c>
      <c r="I17" s="11">
        <f>I18+I19</f>
        <v>0</v>
      </c>
      <c r="J17" s="11">
        <f>J18+J19</f>
        <v>0</v>
      </c>
      <c r="K17" s="11">
        <f>K18+K19</f>
        <v>0</v>
      </c>
    </row>
    <row r="18" spans="1:11" ht="20.100000000000001" customHeight="1" x14ac:dyDescent="0.2">
      <c r="A18" s="22"/>
      <c r="B18" s="21" t="s">
        <v>12</v>
      </c>
      <c r="C18" s="8">
        <f>'[1]1'!E32</f>
        <v>160200</v>
      </c>
      <c r="D18" s="8">
        <f>E18</f>
        <v>160200</v>
      </c>
      <c r="E18" s="8">
        <f>SUM(F18:J18)</f>
        <v>160200</v>
      </c>
      <c r="F18" s="8">
        <v>150386</v>
      </c>
      <c r="G18" s="8">
        <v>9814</v>
      </c>
      <c r="H18" s="8">
        <v>0</v>
      </c>
      <c r="I18" s="8">
        <v>0</v>
      </c>
      <c r="J18" s="8">
        <v>0</v>
      </c>
      <c r="K18" s="8">
        <v>0</v>
      </c>
    </row>
    <row r="19" spans="1:11" ht="20.100000000000001" customHeight="1" x14ac:dyDescent="0.2">
      <c r="A19" s="20"/>
      <c r="B19" s="17" t="s">
        <v>11</v>
      </c>
      <c r="C19" s="8">
        <f>'[1]1'!E38</f>
        <v>30000</v>
      </c>
      <c r="D19" s="8">
        <f>E19</f>
        <v>30000</v>
      </c>
      <c r="E19" s="8">
        <f>SUM(F19:J19)</f>
        <v>30000</v>
      </c>
      <c r="F19" s="8">
        <v>23601</v>
      </c>
      <c r="G19" s="8">
        <v>6399</v>
      </c>
      <c r="H19" s="8"/>
      <c r="I19" s="8">
        <v>0</v>
      </c>
      <c r="J19" s="8">
        <v>0</v>
      </c>
      <c r="K19" s="8">
        <v>0</v>
      </c>
    </row>
    <row r="20" spans="1:11" x14ac:dyDescent="0.2">
      <c r="A20" s="16" t="s">
        <v>10</v>
      </c>
      <c r="B20" s="12"/>
      <c r="C20" s="11">
        <f>C21</f>
        <v>5674000</v>
      </c>
      <c r="D20" s="11">
        <f>D21</f>
        <v>5674000</v>
      </c>
      <c r="E20" s="11">
        <f>E21</f>
        <v>4631000</v>
      </c>
      <c r="F20" s="11">
        <f>F21</f>
        <v>3890785</v>
      </c>
      <c r="G20" s="11">
        <f>G21</f>
        <v>497229</v>
      </c>
      <c r="H20" s="11">
        <f>H21</f>
        <v>0</v>
      </c>
      <c r="I20" s="11">
        <f>I21</f>
        <v>242986</v>
      </c>
      <c r="J20" s="11">
        <f>J21</f>
        <v>0</v>
      </c>
      <c r="K20" s="11">
        <f>K21</f>
        <v>1043000</v>
      </c>
    </row>
    <row r="21" spans="1:11" x14ac:dyDescent="0.2">
      <c r="A21" s="19"/>
      <c r="B21" s="14" t="s">
        <v>9</v>
      </c>
      <c r="C21" s="8">
        <f>'[1]1'!E42+'[1]1'!E43</f>
        <v>5674000</v>
      </c>
      <c r="D21" s="8">
        <f>E21+K21</f>
        <v>5674000</v>
      </c>
      <c r="E21" s="8">
        <f>SUM(F21:J21)</f>
        <v>4631000</v>
      </c>
      <c r="F21" s="8">
        <v>3890785</v>
      </c>
      <c r="G21" s="8">
        <v>497229</v>
      </c>
      <c r="H21" s="8">
        <v>0</v>
      </c>
      <c r="I21" s="8">
        <v>242986</v>
      </c>
      <c r="J21" s="8"/>
      <c r="K21" s="8">
        <v>1043000</v>
      </c>
    </row>
    <row r="22" spans="1:11" x14ac:dyDescent="0.2">
      <c r="A22" s="16" t="s">
        <v>8</v>
      </c>
      <c r="B22" s="12"/>
      <c r="C22" s="11">
        <f>C23</f>
        <v>2552000</v>
      </c>
      <c r="D22" s="11">
        <f>E22</f>
        <v>2552000</v>
      </c>
      <c r="E22" s="11">
        <f>E23</f>
        <v>2552000</v>
      </c>
      <c r="F22" s="11">
        <f>F23</f>
        <v>0</v>
      </c>
      <c r="G22" s="11">
        <f>G23</f>
        <v>2552000</v>
      </c>
      <c r="H22" s="11">
        <f>H23</f>
        <v>0</v>
      </c>
      <c r="I22" s="11">
        <f>I23</f>
        <v>0</v>
      </c>
      <c r="J22" s="11">
        <f>J23</f>
        <v>0</v>
      </c>
      <c r="K22" s="11">
        <f>K23</f>
        <v>0</v>
      </c>
    </row>
    <row r="23" spans="1:11" x14ac:dyDescent="0.2">
      <c r="A23" s="18"/>
      <c r="B23" s="17" t="s">
        <v>7</v>
      </c>
      <c r="C23" s="8">
        <f>'[1]1'!E85</f>
        <v>2552000</v>
      </c>
      <c r="D23" s="8">
        <f>E23</f>
        <v>2552000</v>
      </c>
      <c r="E23" s="8">
        <f>SUM(F23:J23)</f>
        <v>2552000</v>
      </c>
      <c r="F23" s="8">
        <v>0</v>
      </c>
      <c r="G23" s="8">
        <v>2552000</v>
      </c>
      <c r="H23" s="8">
        <v>0</v>
      </c>
      <c r="I23" s="8">
        <v>0</v>
      </c>
      <c r="J23" s="8">
        <v>0</v>
      </c>
      <c r="K23" s="8">
        <v>0</v>
      </c>
    </row>
    <row r="24" spans="1:11" x14ac:dyDescent="0.2">
      <c r="A24" s="16" t="s">
        <v>6</v>
      </c>
      <c r="B24" s="12"/>
      <c r="C24" s="11">
        <f>C25</f>
        <v>12000</v>
      </c>
      <c r="D24" s="11">
        <f>E24</f>
        <v>12000</v>
      </c>
      <c r="E24" s="11">
        <f>E25</f>
        <v>12000</v>
      </c>
      <c r="F24" s="11">
        <f>F25</f>
        <v>12000</v>
      </c>
      <c r="G24" s="11">
        <f>G25</f>
        <v>0</v>
      </c>
      <c r="H24" s="11">
        <f>H25</f>
        <v>0</v>
      </c>
      <c r="I24" s="11">
        <f>I25</f>
        <v>0</v>
      </c>
      <c r="J24" s="11">
        <f>J25</f>
        <v>0</v>
      </c>
      <c r="K24" s="11">
        <f>K25</f>
        <v>0</v>
      </c>
    </row>
    <row r="25" spans="1:11" x14ac:dyDescent="0.2">
      <c r="A25" s="15"/>
      <c r="B25" s="14" t="s">
        <v>5</v>
      </c>
      <c r="C25" s="8">
        <f>'[1]1'!E100</f>
        <v>12000</v>
      </c>
      <c r="D25" s="8">
        <f>E25</f>
        <v>12000</v>
      </c>
      <c r="E25" s="8">
        <f>SUM(F25:J25)</f>
        <v>12000</v>
      </c>
      <c r="F25" s="8">
        <f>'[2]wydatki zlecone'!$L$62</f>
        <v>12000</v>
      </c>
      <c r="G25" s="8">
        <v>0</v>
      </c>
      <c r="H25" s="8"/>
      <c r="I25" s="8">
        <v>0</v>
      </c>
      <c r="J25" s="8">
        <v>0</v>
      </c>
      <c r="K25" s="8">
        <v>0</v>
      </c>
    </row>
    <row r="26" spans="1:11" x14ac:dyDescent="0.2">
      <c r="A26" s="13" t="s">
        <v>4</v>
      </c>
      <c r="B26" s="12"/>
      <c r="C26" s="11">
        <f>C27</f>
        <v>107000</v>
      </c>
      <c r="D26" s="11">
        <f>E26</f>
        <v>107000</v>
      </c>
      <c r="E26" s="11">
        <f>E27</f>
        <v>107000</v>
      </c>
      <c r="F26" s="11">
        <f>F27</f>
        <v>91833</v>
      </c>
      <c r="G26" s="11">
        <f>G27</f>
        <v>15167</v>
      </c>
      <c r="H26" s="11">
        <f>H27</f>
        <v>0</v>
      </c>
      <c r="I26" s="11">
        <f>I27</f>
        <v>0</v>
      </c>
      <c r="J26" s="11">
        <f>J27</f>
        <v>0</v>
      </c>
      <c r="K26" s="11">
        <f>K27</f>
        <v>0</v>
      </c>
    </row>
    <row r="27" spans="1:11" x14ac:dyDescent="0.2">
      <c r="A27" s="10"/>
      <c r="B27" s="9" t="s">
        <v>3</v>
      </c>
      <c r="C27" s="8">
        <f>'[1]1'!E107</f>
        <v>107000</v>
      </c>
      <c r="D27" s="8">
        <f>E27</f>
        <v>107000</v>
      </c>
      <c r="E27" s="8">
        <f>SUM(F27:J27)</f>
        <v>107000</v>
      </c>
      <c r="F27" s="8">
        <v>91833</v>
      </c>
      <c r="G27" s="8">
        <v>15167</v>
      </c>
      <c r="H27" s="8"/>
      <c r="I27" s="8">
        <v>0</v>
      </c>
      <c r="J27" s="8">
        <v>0</v>
      </c>
      <c r="K27" s="8">
        <v>0</v>
      </c>
    </row>
    <row r="28" spans="1:11" ht="20.100000000000001" customHeight="1" x14ac:dyDescent="0.25">
      <c r="A28" s="7" t="s">
        <v>2</v>
      </c>
      <c r="B28" s="7"/>
      <c r="C28" s="6">
        <f>C9+C11+C13+C17+C20+C22+C24+C26</f>
        <v>9165200</v>
      </c>
      <c r="D28" s="5">
        <f>D9+D11+D13+D17+D20+D22+D24+D26</f>
        <v>9165200</v>
      </c>
      <c r="E28" s="5">
        <f>E9+E11+E13+E17+E20+E22+E24+E26</f>
        <v>8122200</v>
      </c>
      <c r="F28" s="5">
        <f>F9+F11+F13+F17+F20+F22+F24+F26</f>
        <v>4434717</v>
      </c>
      <c r="G28" s="5">
        <f>G9+G11+G13+G17+G20+G22+G24+G26</f>
        <v>3443897</v>
      </c>
      <c r="H28" s="5">
        <f>H9+H11+H13+H17+H20+H22+H24+H26</f>
        <v>0</v>
      </c>
      <c r="I28" s="5">
        <f>I9+I11+I13+I17+I20+I22+I24+I26</f>
        <v>243586</v>
      </c>
      <c r="J28" s="5">
        <f>J9+J11+J13+J17+J20+J22+J24+J26</f>
        <v>0</v>
      </c>
      <c r="K28" s="5">
        <f>K9+K11+K13+K17+K20+K22+K24+K26</f>
        <v>1043000</v>
      </c>
    </row>
    <row r="30" spans="1:11" x14ac:dyDescent="0.2">
      <c r="A30" s="4" t="s">
        <v>1</v>
      </c>
      <c r="B30" s="4"/>
      <c r="C30" s="4"/>
      <c r="D30" s="4"/>
      <c r="E30" s="4"/>
      <c r="F30" s="4"/>
      <c r="G30" s="4"/>
      <c r="H30" s="3"/>
    </row>
    <row r="31" spans="1:11" x14ac:dyDescent="0.2">
      <c r="A31" s="4" t="s">
        <v>0</v>
      </c>
      <c r="B31" s="4"/>
      <c r="C31" s="4"/>
      <c r="D31" s="4"/>
      <c r="E31" s="4"/>
      <c r="F31" s="4"/>
      <c r="G31" s="4"/>
      <c r="H31" s="3"/>
    </row>
    <row r="33" spans="7:7" x14ac:dyDescent="0.2">
      <c r="G33" s="2"/>
    </row>
  </sheetData>
  <mergeCells count="18">
    <mergeCell ref="A31:G31"/>
    <mergeCell ref="A30:G30"/>
    <mergeCell ref="A14:A16"/>
    <mergeCell ref="I6:I7"/>
    <mergeCell ref="J6:J7"/>
    <mergeCell ref="H6:H7"/>
    <mergeCell ref="A18:A19"/>
    <mergeCell ref="A28:B28"/>
    <mergeCell ref="A2:J2"/>
    <mergeCell ref="A4:A7"/>
    <mergeCell ref="B4:B7"/>
    <mergeCell ref="C4:C7"/>
    <mergeCell ref="D4:D7"/>
    <mergeCell ref="E4:K4"/>
    <mergeCell ref="E5:E7"/>
    <mergeCell ref="F5:J5"/>
    <mergeCell ref="K5:K7"/>
    <mergeCell ref="F6:G6"/>
  </mergeCells>
  <printOptions horizontalCentered="1"/>
  <pageMargins left="0.55118110236220474" right="0.27559055118110237" top="0.47244094488188981" bottom="0.51181102362204722" header="0.51181102362204722" footer="0.31496062992125984"/>
  <pageSetup paperSize="9" scale="95" orientation="landscape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4</vt:lpstr>
      <vt:lpstr>'4'!Obszar_wydruku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2011-12-28T11:23:36Z</dcterms:created>
  <dcterms:modified xsi:type="dcterms:W3CDTF">2011-12-28T11:23:58Z</dcterms:modified>
</cp:coreProperties>
</file>