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75"/>
  </bookViews>
  <sheets>
    <sheet name="1" sheetId="1" r:id="rId1"/>
  </sheets>
  <definedNames>
    <definedName name="_xlnm._FilterDatabase" localSheetId="0" hidden="1">'1'!$A$6:$I$131</definedName>
    <definedName name="_xlnm.Print_Area" localSheetId="0">'1'!$A$1:$G$131</definedName>
    <definedName name="_xlnm.Print_Titles" localSheetId="0">'1'!$4:$6</definedName>
  </definedNames>
  <calcPr calcId="145621"/>
</workbook>
</file>

<file path=xl/calcChain.xml><?xml version="1.0" encoding="utf-8"?>
<calcChain xmlns="http://schemas.openxmlformats.org/spreadsheetml/2006/main">
  <c r="F8" i="1" l="1"/>
  <c r="F7" i="1" s="1"/>
  <c r="G8" i="1"/>
  <c r="G7" i="1" s="1"/>
  <c r="E9" i="1"/>
  <c r="E8" i="1" s="1"/>
  <c r="E7" i="1" s="1"/>
  <c r="F11" i="1"/>
  <c r="F10" i="1" s="1"/>
  <c r="G11" i="1"/>
  <c r="G10" i="1" s="1"/>
  <c r="E12" i="1"/>
  <c r="E11" i="1" s="1"/>
  <c r="E10" i="1" s="1"/>
  <c r="F14" i="1"/>
  <c r="F13" i="1" s="1"/>
  <c r="E15" i="1"/>
  <c r="E14" i="1" s="1"/>
  <c r="E13" i="1" s="1"/>
  <c r="E16" i="1"/>
  <c r="G17" i="1"/>
  <c r="E17" i="1" s="1"/>
  <c r="E18" i="1"/>
  <c r="E19" i="1"/>
  <c r="F20" i="1"/>
  <c r="G20" i="1"/>
  <c r="E21" i="1"/>
  <c r="E20" i="1" s="1"/>
  <c r="F23" i="1"/>
  <c r="F22" i="1" s="1"/>
  <c r="G23" i="1"/>
  <c r="E24" i="1"/>
  <c r="E23" i="1" s="1"/>
  <c r="F25" i="1"/>
  <c r="G25" i="1"/>
  <c r="E26" i="1"/>
  <c r="E25" i="1" s="1"/>
  <c r="F27" i="1"/>
  <c r="G27" i="1"/>
  <c r="E28" i="1"/>
  <c r="E27" i="1" s="1"/>
  <c r="E29" i="1"/>
  <c r="E31" i="1"/>
  <c r="F31" i="1"/>
  <c r="G31" i="1"/>
  <c r="E32" i="1"/>
  <c r="F33" i="1"/>
  <c r="G33" i="1"/>
  <c r="E34" i="1"/>
  <c r="E35" i="1"/>
  <c r="E36" i="1"/>
  <c r="F37" i="1"/>
  <c r="G37" i="1"/>
  <c r="E38" i="1"/>
  <c r="E39" i="1"/>
  <c r="F41" i="1"/>
  <c r="F40" i="1" s="1"/>
  <c r="G41" i="1"/>
  <c r="G40" i="1" s="1"/>
  <c r="E42" i="1"/>
  <c r="E43" i="1"/>
  <c r="F45" i="1"/>
  <c r="G45" i="1"/>
  <c r="E46" i="1"/>
  <c r="E47" i="1"/>
  <c r="E48" i="1"/>
  <c r="E49" i="1"/>
  <c r="F50" i="1"/>
  <c r="G50" i="1"/>
  <c r="E51" i="1"/>
  <c r="E50" i="1" s="1"/>
  <c r="E52" i="1"/>
  <c r="F54" i="1"/>
  <c r="G54" i="1"/>
  <c r="G53" i="1" s="1"/>
  <c r="E55" i="1"/>
  <c r="E54" i="1" s="1"/>
  <c r="F56" i="1"/>
  <c r="G56" i="1"/>
  <c r="E57" i="1"/>
  <c r="E56" i="1" s="1"/>
  <c r="F58" i="1"/>
  <c r="G58" i="1"/>
  <c r="E59" i="1"/>
  <c r="E58" i="1" s="1"/>
  <c r="F60" i="1"/>
  <c r="G60" i="1"/>
  <c r="E61" i="1"/>
  <c r="E60" i="1" s="1"/>
  <c r="F63" i="1"/>
  <c r="G63" i="1"/>
  <c r="G62" i="1" s="1"/>
  <c r="E64" i="1"/>
  <c r="E65" i="1"/>
  <c r="E63" i="1" s="1"/>
  <c r="F66" i="1"/>
  <c r="G66" i="1"/>
  <c r="E67" i="1"/>
  <c r="E66" i="1" s="1"/>
  <c r="F68" i="1"/>
  <c r="G68" i="1"/>
  <c r="E69" i="1"/>
  <c r="E68" i="1" s="1"/>
  <c r="E70" i="1"/>
  <c r="E71" i="1"/>
  <c r="F72" i="1"/>
  <c r="G72" i="1"/>
  <c r="E73" i="1"/>
  <c r="E74" i="1"/>
  <c r="E75" i="1"/>
  <c r="F76" i="1"/>
  <c r="G76" i="1"/>
  <c r="E77" i="1"/>
  <c r="E78" i="1"/>
  <c r="F79" i="1"/>
  <c r="G79" i="1"/>
  <c r="E80" i="1"/>
  <c r="E79" i="1" s="1"/>
  <c r="F82" i="1"/>
  <c r="F81" i="1" s="1"/>
  <c r="G82" i="1"/>
  <c r="E83" i="1"/>
  <c r="E82" i="1" s="1"/>
  <c r="E81" i="1" s="1"/>
  <c r="F84" i="1"/>
  <c r="G84" i="1"/>
  <c r="G81" i="1" s="1"/>
  <c r="E85" i="1"/>
  <c r="E84" i="1" s="1"/>
  <c r="F87" i="1"/>
  <c r="G87" i="1"/>
  <c r="E88" i="1"/>
  <c r="E89" i="1"/>
  <c r="E90" i="1"/>
  <c r="F91" i="1"/>
  <c r="G91" i="1"/>
  <c r="E92" i="1"/>
  <c r="E93" i="1"/>
  <c r="E94" i="1"/>
  <c r="F95" i="1"/>
  <c r="G95" i="1"/>
  <c r="E96" i="1"/>
  <c r="E97" i="1"/>
  <c r="E98" i="1"/>
  <c r="F99" i="1"/>
  <c r="G99" i="1"/>
  <c r="E100" i="1"/>
  <c r="F101" i="1"/>
  <c r="G101" i="1"/>
  <c r="E102" i="1"/>
  <c r="E101" i="1" s="1"/>
  <c r="F104" i="1"/>
  <c r="G104" i="1"/>
  <c r="E105" i="1"/>
  <c r="E104" i="1" s="1"/>
  <c r="F106" i="1"/>
  <c r="G106" i="1"/>
  <c r="E107" i="1"/>
  <c r="E106" i="1" s="1"/>
  <c r="F108" i="1"/>
  <c r="G108" i="1"/>
  <c r="E109" i="1"/>
  <c r="E108" i="1" s="1"/>
  <c r="F110" i="1"/>
  <c r="G110" i="1"/>
  <c r="E111" i="1"/>
  <c r="E110" i="1" s="1"/>
  <c r="F112" i="1"/>
  <c r="G112" i="1"/>
  <c r="G103" i="1" s="1"/>
  <c r="E113" i="1"/>
  <c r="E114" i="1"/>
  <c r="F116" i="1"/>
  <c r="G116" i="1"/>
  <c r="E117" i="1"/>
  <c r="E118" i="1"/>
  <c r="F119" i="1"/>
  <c r="F115" i="1" s="1"/>
  <c r="G119" i="1"/>
  <c r="G115" i="1" s="1"/>
  <c r="E120" i="1"/>
  <c r="E119" i="1" s="1"/>
  <c r="F121" i="1"/>
  <c r="G121" i="1"/>
  <c r="E122" i="1"/>
  <c r="E121" i="1" s="1"/>
  <c r="F124" i="1"/>
  <c r="F123" i="1" s="1"/>
  <c r="G124" i="1"/>
  <c r="G123" i="1" s="1"/>
  <c r="E125" i="1"/>
  <c r="E124" i="1" s="1"/>
  <c r="E123" i="1" s="1"/>
  <c r="F127" i="1"/>
  <c r="F126" i="1" s="1"/>
  <c r="G127" i="1"/>
  <c r="G126" i="1" s="1"/>
  <c r="E128" i="1"/>
  <c r="E129" i="1"/>
  <c r="E130" i="1"/>
  <c r="G86" i="1" l="1"/>
  <c r="F30" i="1"/>
  <c r="E95" i="1"/>
  <c r="G30" i="1"/>
  <c r="F103" i="1"/>
  <c r="F62" i="1"/>
  <c r="F53" i="1"/>
  <c r="E127" i="1"/>
  <c r="E126" i="1" s="1"/>
  <c r="F86" i="1"/>
  <c r="E76" i="1"/>
  <c r="F44" i="1"/>
  <c r="E45" i="1"/>
  <c r="E44" i="1" s="1"/>
  <c r="E41" i="1"/>
  <c r="E40" i="1" s="1"/>
  <c r="E116" i="1"/>
  <c r="E112" i="1"/>
  <c r="E103" i="1" s="1"/>
  <c r="E99" i="1"/>
  <c r="E91" i="1"/>
  <c r="E87" i="1"/>
  <c r="E86" i="1" s="1"/>
  <c r="E72" i="1"/>
  <c r="E62" i="1" s="1"/>
  <c r="G44" i="1"/>
  <c r="E37" i="1"/>
  <c r="E33" i="1"/>
  <c r="E30" i="1" s="1"/>
  <c r="G22" i="1"/>
  <c r="E22" i="1"/>
  <c r="E115" i="1"/>
  <c r="E53" i="1"/>
  <c r="F131" i="1"/>
  <c r="G14" i="1"/>
  <c r="G13" i="1" s="1"/>
  <c r="E131" i="1" l="1"/>
  <c r="G131" i="1"/>
</calcChain>
</file>

<file path=xl/sharedStrings.xml><?xml version="1.0" encoding="utf-8"?>
<sst xmlns="http://schemas.openxmlformats.org/spreadsheetml/2006/main" count="219" uniqueCount="138">
  <si>
    <t>Ogółem</t>
  </si>
  <si>
    <t>Wpływy z różnych dochodów</t>
  </si>
  <si>
    <t>0970</t>
  </si>
  <si>
    <t>Wpływy z usług</t>
  </si>
  <si>
    <t>0830</t>
  </si>
  <si>
    <t>Dochody z najmu i dzierżawy składników majątkowych Skarbu Państwa lub jednostek samorządu terytorialnego oraz innych umów o podobnym charakterze</t>
  </si>
  <si>
    <t>0750</t>
  </si>
  <si>
    <t>Obiekty sportowe</t>
  </si>
  <si>
    <t>Kultura fizyczna</t>
  </si>
  <si>
    <t>Wpływy z różnych opłat</t>
  </si>
  <si>
    <t>0690</t>
  </si>
  <si>
    <t>Wpływy i wydatki związane z gromadzeniem środków z opłat i kar za korzystanie ze środowiska</t>
  </si>
  <si>
    <t>90019</t>
  </si>
  <si>
    <t>Gospodarka komunalna i ochrona środowiska</t>
  </si>
  <si>
    <t>Internaty i bursy szkolne</t>
  </si>
  <si>
    <t>Poradnie psychologiczno-pedagogiczne, w tym poradnie specjalistyczne</t>
  </si>
  <si>
    <t xml:space="preserve">wpływy z usług </t>
  </si>
  <si>
    <t>Specjalne ośrodki szkolno-wychowawcze</t>
  </si>
  <si>
    <t>Edukacyjna opieka wychowawcza</t>
  </si>
  <si>
    <t>Dotacje celowe w ramach programów finansowanych z udziałem środków europejskich oraz środków, o których mowa w art. 5 ust. 1 pkt 3 oraz ust. 3 pkt 5 i 6 ustawy, lub płatności w ramach budżetu środków europejskich</t>
  </si>
  <si>
    <t>2009</t>
  </si>
  <si>
    <t>2007</t>
  </si>
  <si>
    <t>Pozostała działalność</t>
  </si>
  <si>
    <t>85395</t>
  </si>
  <si>
    <t xml:space="preserve">Środki z Funduszu Pracy otrzymane przez powiat z przeznaczeniem na finansowanie kosztów wynagrodzenia i składek na ubezpieczenia społeczne pracowników powiatowego urzędu pracy </t>
  </si>
  <si>
    <t>2690</t>
  </si>
  <si>
    <t>Powiatowe urzędy pracy</t>
  </si>
  <si>
    <t xml:space="preserve">Wpływy z usług </t>
  </si>
  <si>
    <t>Państwowy Fundusz Rehabilitacji Osób Niepełnosprawnych</t>
  </si>
  <si>
    <t>Dotacje celowe otrzymane z budżetu państwa na zadania bieżące z zakresu administracji rządowej oraz inne zadania zlecone ustawami realizowane przez powiat</t>
  </si>
  <si>
    <t>2110</t>
  </si>
  <si>
    <t>Zespoły do spraw orzekania o niepełnosprawności</t>
  </si>
  <si>
    <t xml:space="preserve">Dotacje celowe otrzymane z powiatu na zadania bieżące realizowane na podstawie porozumień (umów) między jednostkami samorządu terytorialnego </t>
  </si>
  <si>
    <t>2320</t>
  </si>
  <si>
    <t>Rehabilitacja zawodowa i społeczna osób niepełnosprawnych</t>
  </si>
  <si>
    <t>Pozostałe zadania w zakresie polityki społecznej</t>
  </si>
  <si>
    <t xml:space="preserve">wpływy z tytułu pomocy finansowej udzielanej między jednostkami samorządu terytorialnego na dofinansowanie własnych zadań bieżących </t>
  </si>
  <si>
    <t>2710</t>
  </si>
  <si>
    <t>Jednostki specjalistycznego poradnictwa, mieszkania chronione i ośrodki interwencji kryzysowej</t>
  </si>
  <si>
    <t>Zadania w zakresie przeciwdziałania przemocy w rodzinie</t>
  </si>
  <si>
    <t>85205</t>
  </si>
  <si>
    <t>Wpływy od rodziców z tytułu odpłatności za utrzymanie dzieci (wychowanków) w placówkach opiekuńczo-wychowawczych i w rodzinach zastępczych</t>
  </si>
  <si>
    <t>0680</t>
  </si>
  <si>
    <t>Rodziny zastępcze</t>
  </si>
  <si>
    <t xml:space="preserve">Dotacje celowe otrzymane z budżetu państwa na realizację bieżących zadań własnych powiatu </t>
  </si>
  <si>
    <t>2130</t>
  </si>
  <si>
    <t xml:space="preserve">Dochody z najmu i dzierżawy składników majątkowych Skarbu Państwa, jednostek samorządu terytorialnego lub innych jednostek zaliczanych do sektora finansów publicznych oraz innych umów o podobnym charakterze </t>
  </si>
  <si>
    <t>Domy pomocy społecznej</t>
  </si>
  <si>
    <t>Otrzymane spadki, zapisy i darowizny w postaci pieniężne</t>
  </si>
  <si>
    <t>0960</t>
  </si>
  <si>
    <t>Wpływy od rodziców z tytułu odpłatności za utrzymanie dzieci (wychowanków) w placówkach opiekuńczo-wychowawczych</t>
  </si>
  <si>
    <t>Placówki opiekuńczo-wychowawcze</t>
  </si>
  <si>
    <t>Pomoc społeczna</t>
  </si>
  <si>
    <t>Składki na ubezpieczenie zdrowotne oraz świadczenia dla osób nie objętych obowiązkiem ubezpieczenia zdrowotnego</t>
  </si>
  <si>
    <t>Szpitale ogólne</t>
  </si>
  <si>
    <t>85111</t>
  </si>
  <si>
    <t>Ochrona zdrowia</t>
  </si>
  <si>
    <t>80195</t>
  </si>
  <si>
    <t>Szkoły artystyczne</t>
  </si>
  <si>
    <t>Szkoły zawodowe</t>
  </si>
  <si>
    <t>Licea ogólnokształcące</t>
  </si>
  <si>
    <t>Dowożenie uczniów do szkół</t>
  </si>
  <si>
    <t>6207</t>
  </si>
  <si>
    <t xml:space="preserve">Szkoły podstawowe specjalne </t>
  </si>
  <si>
    <t>Oświata i wychowanie</t>
  </si>
  <si>
    <t>Subwencje ogólne z budżetu państwa</t>
  </si>
  <si>
    <t>2920</t>
  </si>
  <si>
    <t>Część równoważąca subwencji ogólnej dla powiatów</t>
  </si>
  <si>
    <t>75832</t>
  </si>
  <si>
    <t>Pozostałe odsetki</t>
  </si>
  <si>
    <t>0920</t>
  </si>
  <si>
    <t>Różne rozliczenia finansowe</t>
  </si>
  <si>
    <t>75814</t>
  </si>
  <si>
    <t>Część wyrównanwcza subwencji ogólnej dla powiatów</t>
  </si>
  <si>
    <t>75803</t>
  </si>
  <si>
    <t>Część oświatowa subwencji ogólnej dla jednostek samamorządu  terytorialnego</t>
  </si>
  <si>
    <t>75801</t>
  </si>
  <si>
    <t>Różne rozliczenia</t>
  </si>
  <si>
    <t>Udział w podatku dochodowym od osób prawnych</t>
  </si>
  <si>
    <t>0020</t>
  </si>
  <si>
    <t>Udział w podatku dochodowym od osób fizycznych</t>
  </si>
  <si>
    <t>0010</t>
  </si>
  <si>
    <t>Udziały powiatów w podatkach stanowiących dochód budżetu państwa</t>
  </si>
  <si>
    <t>Wpływy z opłat za koncesje i licencje</t>
  </si>
  <si>
    <t>0590</t>
  </si>
  <si>
    <t>Grzywny, mandaty i inne kary pieniężne od osób fizycznych</t>
  </si>
  <si>
    <t>0570</t>
  </si>
  <si>
    <t>Wpływy z opłaty komunikacyjnej</t>
  </si>
  <si>
    <t>0420</t>
  </si>
  <si>
    <t xml:space="preserve">Wpływy z innych lokalnych opłat pobieranych przez jednostki samorządu terytorialnego na podstawie odrębnych ustaw </t>
  </si>
  <si>
    <t>0490</t>
  </si>
  <si>
    <t xml:space="preserve">Wpływy z innych opłat stanowiących dochody jednostek samorządu terytorialnego na podstawie ustaw </t>
  </si>
  <si>
    <t>75618</t>
  </si>
  <si>
    <t>Dochody od osób prawnych, od osób fizycznych i od innych jednostek nieposiadających osobowości prawnej oraz wydatki związane z ich poborem</t>
  </si>
  <si>
    <t>756</t>
  </si>
  <si>
    <t xml:space="preserve">Dotacje celowe przekazane z budżetu państwa na inwestycje i zakupy inwestycyjne z zakresu administracji rządowej oraz inne zadania zlecone ustawami realizowane przez powiat </t>
  </si>
  <si>
    <t>Komendy powiatowe Państwowej Straży Pożarnej</t>
  </si>
  <si>
    <t>Bezpieczeństwo publiczne i ochrona przeciwpożarowa</t>
  </si>
  <si>
    <t xml:space="preserve">dotacje celowe otrzymane z budżetu państwa na zadania bieżące realizowane przez powiat na podstawie porozumień z organami administracji rządowej </t>
  </si>
  <si>
    <t>2120</t>
  </si>
  <si>
    <t>Kwalifikacja wojskowa</t>
  </si>
  <si>
    <t>Starostwa powiatowe</t>
  </si>
  <si>
    <t>Urzędy wojewódzkie</t>
  </si>
  <si>
    <t>Administracja publiczna</t>
  </si>
  <si>
    <t>Nadzór budowlany</t>
  </si>
  <si>
    <t>Opracowania geodezyjne i kartograficzne</t>
  </si>
  <si>
    <t>Prace geodezyjne i kartograficzne (nieinwestycyjne)</t>
  </si>
  <si>
    <t>Działalność usługowa</t>
  </si>
  <si>
    <t>70095</t>
  </si>
  <si>
    <t>Dochody jednostek samorządu terytorialnego związane z realizacją zadań z zakresu administracji rządowej oraz innych zadań zleconych ustawami</t>
  </si>
  <si>
    <t>2360</t>
  </si>
  <si>
    <t xml:space="preserve">Wpłaty z tytułu odpłatnego nabycia prawa własności oraz prawa użytkowania wieczystego nieruchomości </t>
  </si>
  <si>
    <t>0770</t>
  </si>
  <si>
    <t>Wpływy z opłat za zarząd, użytkowanie i użytkowanie  wieczyste nieruchomości</t>
  </si>
  <si>
    <t>0470</t>
  </si>
  <si>
    <t>Gospodarka gruntami i nieruchomościami</t>
  </si>
  <si>
    <t>Gospodarka mieszkaniowa</t>
  </si>
  <si>
    <t>Środki otrzymane od pozostałych jednostek zaliczanych do sektora finansów publicznych na realizację zadań bieżących jednostek zaliczanych do sektora finansów publicznych</t>
  </si>
  <si>
    <t>2460</t>
  </si>
  <si>
    <t>Gospodarka leśna</t>
  </si>
  <si>
    <t>02001</t>
  </si>
  <si>
    <t>Leśnictwo</t>
  </si>
  <si>
    <t>020</t>
  </si>
  <si>
    <t>Prace geodezyjno-urządzeniowe na potrzeby rolnictwa</t>
  </si>
  <si>
    <t>01005</t>
  </si>
  <si>
    <t>Rolnictwo i łowiectwo</t>
  </si>
  <si>
    <t>010</t>
  </si>
  <si>
    <t>Dochody
majątkowe</t>
  </si>
  <si>
    <t>Dochody
bieżące</t>
  </si>
  <si>
    <t>z tego:</t>
  </si>
  <si>
    <t>Plan
na 2012 r.</t>
  </si>
  <si>
    <t>Źródła dochodów</t>
  </si>
  <si>
    <t>§</t>
  </si>
  <si>
    <t>Rozdział*</t>
  </si>
  <si>
    <t>Dział</t>
  </si>
  <si>
    <t>w złotych</t>
  </si>
  <si>
    <t>Dochody
budżetu Powiatu Goleniowskiego
w 2012 r.</t>
  </si>
  <si>
    <t>Załącznik Nr 1
do uchwały Nr XII/94/11
Rady Powiatu w Goleniowie z dnia 22 grudnia 2011r.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</si>
</sst>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i/>
      <sz val="10"/>
      <name val="Arial CE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i/>
      <u/>
      <sz val="8"/>
      <name val="Arial CE"/>
      <charset val="238"/>
    </font>
    <font>
      <b/>
      <sz val="12"/>
      <name val="Arial CE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/>
    <xf numFmtId="3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/>
    <xf numFmtId="3" fontId="3" fillId="2" borderId="1" xfId="0" applyNumberFormat="1" applyFont="1" applyFill="1" applyBorder="1"/>
    <xf numFmtId="3" fontId="1" fillId="0" borderId="2" xfId="1" applyNumberFormat="1" applyFont="1" applyFill="1" applyBorder="1" applyAlignment="1">
      <alignment wrapText="1"/>
    </xf>
    <xf numFmtId="0" fontId="1" fillId="0" borderId="1" xfId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center" vertical="justify"/>
    </xf>
    <xf numFmtId="0" fontId="1" fillId="0" borderId="2" xfId="1" applyFont="1" applyFill="1" applyBorder="1" applyAlignment="1">
      <alignment horizontal="left" vertical="top" wrapText="1"/>
    </xf>
    <xf numFmtId="49" fontId="1" fillId="0" borderId="2" xfId="1" applyNumberFormat="1" applyFont="1" applyFill="1" applyBorder="1" applyAlignment="1">
      <alignment horizontal="center" vertical="justify"/>
    </xf>
    <xf numFmtId="3" fontId="1" fillId="0" borderId="1" xfId="1" applyNumberFormat="1" applyFont="1" applyFill="1" applyBorder="1" applyAlignment="1">
      <alignment wrapText="1"/>
    </xf>
    <xf numFmtId="3" fontId="6" fillId="0" borderId="1" xfId="1" applyNumberFormat="1" applyFont="1" applyFill="1" applyBorder="1" applyAlignment="1">
      <alignment wrapText="1"/>
    </xf>
    <xf numFmtId="0" fontId="6" fillId="0" borderId="1" xfId="1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justify"/>
    </xf>
    <xf numFmtId="3" fontId="3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vertical="top" wrapText="1"/>
      <protection locked="0"/>
    </xf>
    <xf numFmtId="3" fontId="6" fillId="0" borderId="3" xfId="1" applyNumberFormat="1" applyFont="1" applyFill="1" applyBorder="1" applyAlignment="1">
      <alignment wrapText="1"/>
    </xf>
    <xf numFmtId="0" fontId="6" fillId="0" borderId="3" xfId="1" applyFont="1" applyFill="1" applyBorder="1" applyAlignment="1">
      <alignment horizontal="left" vertical="top" wrapText="1"/>
    </xf>
    <xf numFmtId="49" fontId="6" fillId="0" borderId="3" xfId="1" applyNumberFormat="1" applyFont="1" applyFill="1" applyBorder="1" applyAlignment="1">
      <alignment horizontal="center" vertical="justify"/>
    </xf>
    <xf numFmtId="49" fontId="5" fillId="0" borderId="4" xfId="0" applyNumberFormat="1" applyFont="1" applyFill="1" applyBorder="1" applyAlignment="1" applyProtection="1">
      <alignment vertical="top" wrapText="1"/>
      <protection locked="0"/>
    </xf>
    <xf numFmtId="0" fontId="1" fillId="0" borderId="3" xfId="1" applyFont="1" applyFill="1" applyBorder="1" applyAlignment="1">
      <alignment horizontal="left" vertical="top" wrapText="1"/>
    </xf>
    <xf numFmtId="49" fontId="1" fillId="0" borderId="3" xfId="1" applyNumberFormat="1" applyFont="1" applyFill="1" applyBorder="1" applyAlignment="1">
      <alignment horizontal="center" vertical="justify"/>
    </xf>
    <xf numFmtId="49" fontId="5" fillId="0" borderId="2" xfId="0" applyNumberFormat="1" applyFont="1" applyFill="1" applyBorder="1" applyAlignment="1" applyProtection="1">
      <alignment vertical="top" wrapText="1"/>
      <protection locked="0"/>
    </xf>
    <xf numFmtId="3" fontId="1" fillId="0" borderId="3" xfId="1" applyNumberFormat="1" applyFont="1" applyFill="1" applyBorder="1" applyAlignment="1">
      <alignment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1" fillId="0" borderId="1" xfId="0" applyFont="1" applyFill="1" applyBorder="1" applyAlignment="1">
      <alignment wrapText="1"/>
    </xf>
    <xf numFmtId="49" fontId="6" fillId="0" borderId="4" xfId="1" applyNumberFormat="1" applyFont="1" applyFill="1" applyBorder="1" applyAlignment="1">
      <alignment horizontal="center" vertical="justify"/>
    </xf>
    <xf numFmtId="3" fontId="7" fillId="0" borderId="0" xfId="0" applyNumberFormat="1" applyFont="1"/>
    <xf numFmtId="49" fontId="4" fillId="0" borderId="3" xfId="0" applyNumberFormat="1" applyFont="1" applyFill="1" applyBorder="1" applyAlignment="1" applyProtection="1">
      <alignment vertical="center" wrapText="1"/>
      <protection locked="0"/>
    </xf>
    <xf numFmtId="49" fontId="6" fillId="0" borderId="2" xfId="1" applyNumberFormat="1" applyFont="1" applyFill="1" applyBorder="1" applyAlignment="1">
      <alignment horizontal="center" vertical="justify"/>
    </xf>
    <xf numFmtId="49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1" applyNumberFormat="1" applyFont="1" applyFill="1" applyBorder="1" applyAlignment="1"/>
    <xf numFmtId="49" fontId="5" fillId="0" borderId="1" xfId="0" applyNumberFormat="1" applyFont="1" applyFill="1" applyBorder="1" applyAlignment="1" applyProtection="1">
      <alignment vertical="top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top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top" wrapText="1"/>
      <protection locked="0"/>
    </xf>
    <xf numFmtId="49" fontId="5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 vertical="justify"/>
    </xf>
    <xf numFmtId="49" fontId="6" fillId="0" borderId="3" xfId="1" applyNumberFormat="1" applyFont="1" applyFill="1" applyBorder="1" applyAlignment="1">
      <alignment horizontal="center" vertical="justify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2" xfId="1" applyNumberFormat="1" applyFont="1" applyFill="1" applyBorder="1" applyAlignment="1">
      <alignment horizontal="center" vertical="justify"/>
    </xf>
    <xf numFmtId="49" fontId="1" fillId="0" borderId="4" xfId="1" applyNumberFormat="1" applyFont="1" applyFill="1" applyBorder="1" applyAlignment="1">
      <alignment horizontal="center" vertical="justify"/>
    </xf>
    <xf numFmtId="49" fontId="1" fillId="0" borderId="3" xfId="1" applyNumberFormat="1" applyFont="1" applyFill="1" applyBorder="1" applyAlignment="1">
      <alignment horizontal="center" vertical="justify"/>
    </xf>
    <xf numFmtId="0" fontId="12" fillId="0" borderId="0" xfId="0" applyFont="1" applyAlignment="1">
      <alignment horizontal="left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</cellXfs>
  <cellStyles count="2">
    <cellStyle name="Normalny" xfId="0" builtinId="0"/>
    <cellStyle name="Normalny_Prognoza dochodów na zadania zlecone i powierzone p.M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tabSelected="1" defaultGridColor="0" colorId="7" workbookViewId="0">
      <selection activeCell="H91" sqref="H91"/>
    </sheetView>
  </sheetViews>
  <sheetFormatPr defaultRowHeight="12.75" x14ac:dyDescent="0.2"/>
  <cols>
    <col min="1" max="1" width="6" customWidth="1"/>
    <col min="2" max="2" width="10.140625" customWidth="1"/>
    <col min="3" max="3" width="6" customWidth="1"/>
    <col min="4" max="4" width="54" customWidth="1"/>
    <col min="5" max="5" width="18" customWidth="1"/>
    <col min="6" max="7" width="18" style="1" customWidth="1"/>
  </cols>
  <sheetData>
    <row r="1" spans="1:7" ht="48.75" customHeight="1" x14ac:dyDescent="0.2">
      <c r="F1" s="60" t="s">
        <v>137</v>
      </c>
      <c r="G1" s="60"/>
    </row>
    <row r="2" spans="1:7" ht="47.25" customHeight="1" x14ac:dyDescent="0.2">
      <c r="A2" s="61" t="s">
        <v>136</v>
      </c>
      <c r="B2" s="61"/>
      <c r="C2" s="61"/>
      <c r="D2" s="61"/>
      <c r="E2" s="61"/>
      <c r="F2" s="61"/>
      <c r="G2" s="62"/>
    </row>
    <row r="3" spans="1:7" ht="9.75" customHeight="1" x14ac:dyDescent="0.2">
      <c r="A3" s="44"/>
      <c r="B3" s="44"/>
      <c r="C3" s="44"/>
      <c r="D3" s="44"/>
      <c r="E3" s="44"/>
      <c r="F3" s="44"/>
      <c r="G3" s="43" t="s">
        <v>135</v>
      </c>
    </row>
    <row r="4" spans="1:7" s="31" customFormat="1" x14ac:dyDescent="0.2">
      <c r="A4" s="55" t="s">
        <v>134</v>
      </c>
      <c r="B4" s="55" t="s">
        <v>133</v>
      </c>
      <c r="C4" s="55" t="s">
        <v>132</v>
      </c>
      <c r="D4" s="55" t="s">
        <v>131</v>
      </c>
      <c r="E4" s="55" t="s">
        <v>130</v>
      </c>
      <c r="F4" s="55" t="s">
        <v>129</v>
      </c>
      <c r="G4" s="55"/>
    </row>
    <row r="5" spans="1:7" s="41" customFormat="1" ht="25.5" x14ac:dyDescent="0.2">
      <c r="A5" s="55"/>
      <c r="B5" s="55"/>
      <c r="C5" s="55"/>
      <c r="D5" s="55"/>
      <c r="E5" s="55"/>
      <c r="F5" s="42" t="s">
        <v>128</v>
      </c>
      <c r="G5" s="42" t="s">
        <v>127</v>
      </c>
    </row>
    <row r="6" spans="1:7" s="31" customFormat="1" x14ac:dyDescent="0.2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</row>
    <row r="7" spans="1:7" s="31" customFormat="1" x14ac:dyDescent="0.2">
      <c r="A7" s="19" t="s">
        <v>126</v>
      </c>
      <c r="B7" s="18"/>
      <c r="C7" s="18"/>
      <c r="D7" s="17" t="s">
        <v>125</v>
      </c>
      <c r="E7" s="16">
        <f t="shared" ref="E7:G8" si="0">E8</f>
        <v>45000</v>
      </c>
      <c r="F7" s="16">
        <f t="shared" si="0"/>
        <v>45000</v>
      </c>
      <c r="G7" s="16">
        <f t="shared" si="0"/>
        <v>0</v>
      </c>
    </row>
    <row r="8" spans="1:7" s="31" customFormat="1" x14ac:dyDescent="0.2">
      <c r="A8" s="56"/>
      <c r="B8" s="15" t="s">
        <v>124</v>
      </c>
      <c r="C8" s="15"/>
      <c r="D8" s="14" t="s">
        <v>123</v>
      </c>
      <c r="E8" s="38">
        <f t="shared" si="0"/>
        <v>45000</v>
      </c>
      <c r="F8" s="38">
        <f t="shared" si="0"/>
        <v>45000</v>
      </c>
      <c r="G8" s="38">
        <f t="shared" si="0"/>
        <v>0</v>
      </c>
    </row>
    <row r="9" spans="1:7" s="31" customFormat="1" ht="38.25" x14ac:dyDescent="0.2">
      <c r="A9" s="56"/>
      <c r="B9" s="9"/>
      <c r="C9" s="9" t="s">
        <v>30</v>
      </c>
      <c r="D9" s="8" t="s">
        <v>29</v>
      </c>
      <c r="E9" s="12">
        <f>F9+G9</f>
        <v>45000</v>
      </c>
      <c r="F9" s="12">
        <v>45000</v>
      </c>
      <c r="G9" s="12">
        <v>0</v>
      </c>
    </row>
    <row r="10" spans="1:7" s="31" customFormat="1" x14ac:dyDescent="0.2">
      <c r="A10" s="19" t="s">
        <v>122</v>
      </c>
      <c r="B10" s="18"/>
      <c r="C10" s="18"/>
      <c r="D10" s="17" t="s">
        <v>121</v>
      </c>
      <c r="E10" s="16">
        <f t="shared" ref="E10:G11" si="1">E11</f>
        <v>83150</v>
      </c>
      <c r="F10" s="16">
        <f t="shared" si="1"/>
        <v>83150</v>
      </c>
      <c r="G10" s="16">
        <f t="shared" si="1"/>
        <v>0</v>
      </c>
    </row>
    <row r="11" spans="1:7" s="31" customFormat="1" x14ac:dyDescent="0.2">
      <c r="A11" s="56"/>
      <c r="B11" s="15" t="s">
        <v>120</v>
      </c>
      <c r="C11" s="15"/>
      <c r="D11" s="14" t="s">
        <v>119</v>
      </c>
      <c r="E11" s="38">
        <f t="shared" si="1"/>
        <v>83150</v>
      </c>
      <c r="F11" s="38">
        <f t="shared" si="1"/>
        <v>83150</v>
      </c>
      <c r="G11" s="38">
        <f t="shared" si="1"/>
        <v>0</v>
      </c>
    </row>
    <row r="12" spans="1:7" s="31" customFormat="1" ht="38.25" x14ac:dyDescent="0.2">
      <c r="A12" s="56"/>
      <c r="B12" s="9"/>
      <c r="C12" s="9" t="s">
        <v>118</v>
      </c>
      <c r="D12" s="8" t="s">
        <v>117</v>
      </c>
      <c r="E12" s="12">
        <f>F12+G12</f>
        <v>83150</v>
      </c>
      <c r="F12" s="12">
        <v>83150</v>
      </c>
      <c r="G12" s="12">
        <v>0</v>
      </c>
    </row>
    <row r="13" spans="1:7" s="31" customFormat="1" x14ac:dyDescent="0.2">
      <c r="A13" s="19">
        <v>700</v>
      </c>
      <c r="B13" s="18"/>
      <c r="C13" s="18"/>
      <c r="D13" s="17" t="s">
        <v>116</v>
      </c>
      <c r="E13" s="16">
        <f>E14+E20</f>
        <v>3259509</v>
      </c>
      <c r="F13" s="16">
        <f>F14+F20</f>
        <v>442267</v>
      </c>
      <c r="G13" s="16">
        <f>G14+G20</f>
        <v>2817242</v>
      </c>
    </row>
    <row r="14" spans="1:7" s="31" customFormat="1" x14ac:dyDescent="0.2">
      <c r="A14" s="56"/>
      <c r="B14" s="15">
        <v>70005</v>
      </c>
      <c r="C14" s="15"/>
      <c r="D14" s="14" t="s">
        <v>115</v>
      </c>
      <c r="E14" s="38">
        <f>E15+E16+E17+E18+E19</f>
        <v>3243631</v>
      </c>
      <c r="F14" s="38">
        <f>F15+F16+F17+F18+F19</f>
        <v>426389</v>
      </c>
      <c r="G14" s="38">
        <f>G15+G16+G17+G18+G19</f>
        <v>2817242</v>
      </c>
    </row>
    <row r="15" spans="1:7" s="31" customFormat="1" ht="25.5" x14ac:dyDescent="0.2">
      <c r="A15" s="56"/>
      <c r="B15" s="57"/>
      <c r="C15" s="9" t="s">
        <v>114</v>
      </c>
      <c r="D15" s="8" t="s">
        <v>113</v>
      </c>
      <c r="E15" s="12">
        <f>F15+G15</f>
        <v>1539</v>
      </c>
      <c r="F15" s="12">
        <v>1539</v>
      </c>
      <c r="G15" s="12">
        <v>0</v>
      </c>
    </row>
    <row r="16" spans="1:7" s="31" customFormat="1" ht="38.25" x14ac:dyDescent="0.2">
      <c r="A16" s="56"/>
      <c r="B16" s="58"/>
      <c r="C16" s="9" t="s">
        <v>6</v>
      </c>
      <c r="D16" s="8" t="s">
        <v>5</v>
      </c>
      <c r="E16" s="12">
        <f>F16+G16</f>
        <v>187100</v>
      </c>
      <c r="F16" s="12">
        <v>187100</v>
      </c>
      <c r="G16" s="12">
        <v>0</v>
      </c>
    </row>
    <row r="17" spans="1:9" s="31" customFormat="1" ht="25.5" x14ac:dyDescent="0.2">
      <c r="A17" s="56"/>
      <c r="B17" s="58"/>
      <c r="C17" s="9" t="s">
        <v>112</v>
      </c>
      <c r="D17" s="8" t="s">
        <v>111</v>
      </c>
      <c r="E17" s="12">
        <f>F17+G17</f>
        <v>2817242</v>
      </c>
      <c r="F17" s="12">
        <v>0</v>
      </c>
      <c r="G17" s="12">
        <f>1817242+1000000</f>
        <v>2817242</v>
      </c>
    </row>
    <row r="18" spans="1:9" s="31" customFormat="1" ht="38.25" x14ac:dyDescent="0.2">
      <c r="A18" s="56"/>
      <c r="B18" s="58"/>
      <c r="C18" s="9" t="s">
        <v>30</v>
      </c>
      <c r="D18" s="8" t="s">
        <v>29</v>
      </c>
      <c r="E18" s="12">
        <f>F18+G18</f>
        <v>18000</v>
      </c>
      <c r="F18" s="12">
        <v>18000</v>
      </c>
      <c r="G18" s="12">
        <v>0</v>
      </c>
    </row>
    <row r="19" spans="1:9" s="31" customFormat="1" ht="38.25" x14ac:dyDescent="0.2">
      <c r="A19" s="56"/>
      <c r="B19" s="59"/>
      <c r="C19" s="9" t="s">
        <v>110</v>
      </c>
      <c r="D19" s="8" t="s">
        <v>109</v>
      </c>
      <c r="E19" s="12">
        <f>F19+G19</f>
        <v>219750</v>
      </c>
      <c r="F19" s="12">
        <v>219750</v>
      </c>
      <c r="G19" s="12">
        <v>0</v>
      </c>
    </row>
    <row r="20" spans="1:9" s="31" customFormat="1" x14ac:dyDescent="0.2">
      <c r="A20" s="56"/>
      <c r="B20" s="15" t="s">
        <v>108</v>
      </c>
      <c r="C20" s="15"/>
      <c r="D20" s="14" t="s">
        <v>22</v>
      </c>
      <c r="E20" s="38">
        <f>E21</f>
        <v>15878</v>
      </c>
      <c r="F20" s="38">
        <f>F21</f>
        <v>15878</v>
      </c>
      <c r="G20" s="38">
        <f>G21</f>
        <v>0</v>
      </c>
    </row>
    <row r="21" spans="1:9" s="31" customFormat="1" x14ac:dyDescent="0.2">
      <c r="A21" s="56"/>
      <c r="B21" s="9"/>
      <c r="C21" s="9" t="s">
        <v>2</v>
      </c>
      <c r="D21" s="8" t="s">
        <v>1</v>
      </c>
      <c r="E21" s="12">
        <f>F21+G21</f>
        <v>15878</v>
      </c>
      <c r="F21" s="12">
        <v>15878</v>
      </c>
      <c r="G21" s="12">
        <v>0</v>
      </c>
    </row>
    <row r="22" spans="1:9" s="31" customFormat="1" x14ac:dyDescent="0.2">
      <c r="A22" s="19">
        <v>710</v>
      </c>
      <c r="B22" s="18"/>
      <c r="C22" s="18"/>
      <c r="D22" s="17" t="s">
        <v>107</v>
      </c>
      <c r="E22" s="16">
        <f>E23+E25+E27</f>
        <v>567000</v>
      </c>
      <c r="F22" s="16">
        <f>F23+F25+F27</f>
        <v>567000</v>
      </c>
      <c r="G22" s="16">
        <f>G23+G25+G27</f>
        <v>0</v>
      </c>
    </row>
    <row r="23" spans="1:9" s="31" customFormat="1" ht="12.75" customHeight="1" x14ac:dyDescent="0.2">
      <c r="A23" s="39"/>
      <c r="B23" s="15">
        <v>71013</v>
      </c>
      <c r="C23" s="15"/>
      <c r="D23" s="14" t="s">
        <v>106</v>
      </c>
      <c r="E23" s="38">
        <f>E24</f>
        <v>208000</v>
      </c>
      <c r="F23" s="38">
        <f>F24</f>
        <v>208000</v>
      </c>
      <c r="G23" s="38">
        <f>G24</f>
        <v>0</v>
      </c>
    </row>
    <row r="24" spans="1:9" s="31" customFormat="1" ht="38.25" x14ac:dyDescent="0.2">
      <c r="A24" s="25"/>
      <c r="B24" s="37"/>
      <c r="C24" s="27" t="s">
        <v>30</v>
      </c>
      <c r="D24" s="26" t="s">
        <v>29</v>
      </c>
      <c r="E24" s="29">
        <f>F24+G24</f>
        <v>208000</v>
      </c>
      <c r="F24" s="29">
        <v>208000</v>
      </c>
      <c r="G24" s="29">
        <v>0</v>
      </c>
      <c r="I24" s="34"/>
    </row>
    <row r="25" spans="1:9" s="31" customFormat="1" ht="12.75" customHeight="1" x14ac:dyDescent="0.2">
      <c r="A25" s="25"/>
      <c r="B25" s="15">
        <v>71014</v>
      </c>
      <c r="C25" s="15"/>
      <c r="D25" s="14" t="s">
        <v>105</v>
      </c>
      <c r="E25" s="13">
        <f>E26</f>
        <v>51000</v>
      </c>
      <c r="F25" s="13">
        <f>F26</f>
        <v>51000</v>
      </c>
      <c r="G25" s="13">
        <f>G26</f>
        <v>0</v>
      </c>
    </row>
    <row r="26" spans="1:9" s="31" customFormat="1" ht="38.25" x14ac:dyDescent="0.2">
      <c r="A26" s="25"/>
      <c r="B26" s="20"/>
      <c r="C26" s="9" t="s">
        <v>30</v>
      </c>
      <c r="D26" s="8" t="s">
        <v>29</v>
      </c>
      <c r="E26" s="12">
        <f>F26+G26</f>
        <v>51000</v>
      </c>
      <c r="F26" s="12">
        <v>51000</v>
      </c>
      <c r="G26" s="12">
        <v>0</v>
      </c>
    </row>
    <row r="27" spans="1:9" s="31" customFormat="1" ht="12.75" customHeight="1" x14ac:dyDescent="0.2">
      <c r="A27" s="25"/>
      <c r="B27" s="15">
        <v>71015</v>
      </c>
      <c r="C27" s="15"/>
      <c r="D27" s="14" t="s">
        <v>104</v>
      </c>
      <c r="E27" s="13">
        <f>E28+E29</f>
        <v>308000</v>
      </c>
      <c r="F27" s="13">
        <f>F28+F29</f>
        <v>308000</v>
      </c>
      <c r="G27" s="13">
        <f>G28+G29</f>
        <v>0</v>
      </c>
    </row>
    <row r="28" spans="1:9" s="31" customFormat="1" ht="38.25" x14ac:dyDescent="0.2">
      <c r="A28" s="25"/>
      <c r="B28" s="46"/>
      <c r="C28" s="9" t="s">
        <v>30</v>
      </c>
      <c r="D28" s="8" t="s">
        <v>29</v>
      </c>
      <c r="E28" s="12">
        <f>F28+G28</f>
        <v>308000</v>
      </c>
      <c r="F28" s="12">
        <v>308000</v>
      </c>
      <c r="G28" s="12">
        <v>0</v>
      </c>
    </row>
    <row r="29" spans="1:9" s="31" customFormat="1" ht="38.25" x14ac:dyDescent="0.2">
      <c r="A29" s="21"/>
      <c r="B29" s="48"/>
      <c r="C29" s="9">
        <v>6410</v>
      </c>
      <c r="D29" s="8" t="s">
        <v>95</v>
      </c>
      <c r="E29" s="12">
        <f>F29+G29</f>
        <v>0</v>
      </c>
      <c r="F29" s="12"/>
      <c r="G29" s="12">
        <v>0</v>
      </c>
    </row>
    <row r="30" spans="1:9" s="31" customFormat="1" x14ac:dyDescent="0.2">
      <c r="A30" s="19">
        <v>750</v>
      </c>
      <c r="B30" s="18"/>
      <c r="C30" s="18"/>
      <c r="D30" s="17" t="s">
        <v>103</v>
      </c>
      <c r="E30" s="16">
        <f>E31+E33+E37</f>
        <v>210952</v>
      </c>
      <c r="F30" s="16">
        <f>F31+F33+F37</f>
        <v>210952</v>
      </c>
      <c r="G30" s="16">
        <f>G31+G33+G37</f>
        <v>0</v>
      </c>
    </row>
    <row r="31" spans="1:9" s="31" customFormat="1" ht="12.75" customHeight="1" x14ac:dyDescent="0.2">
      <c r="A31" s="28"/>
      <c r="B31" s="15">
        <v>75011</v>
      </c>
      <c r="C31" s="15"/>
      <c r="D31" s="14" t="s">
        <v>102</v>
      </c>
      <c r="E31" s="13">
        <f>E32</f>
        <v>160200</v>
      </c>
      <c r="F31" s="13">
        <f>F32</f>
        <v>160200</v>
      </c>
      <c r="G31" s="13">
        <f>G32</f>
        <v>0</v>
      </c>
    </row>
    <row r="32" spans="1:9" s="31" customFormat="1" ht="38.25" x14ac:dyDescent="0.2">
      <c r="A32" s="25"/>
      <c r="B32" s="20"/>
      <c r="C32" s="9" t="s">
        <v>30</v>
      </c>
      <c r="D32" s="8" t="s">
        <v>29</v>
      </c>
      <c r="E32" s="12">
        <f>F32+G32</f>
        <v>160200</v>
      </c>
      <c r="F32" s="12">
        <v>160200</v>
      </c>
      <c r="G32" s="12">
        <v>0</v>
      </c>
    </row>
    <row r="33" spans="1:7" s="31" customFormat="1" ht="12.75" customHeight="1" x14ac:dyDescent="0.2">
      <c r="A33" s="25"/>
      <c r="B33" s="15">
        <v>75020</v>
      </c>
      <c r="C33" s="15"/>
      <c r="D33" s="14" t="s">
        <v>101</v>
      </c>
      <c r="E33" s="13">
        <f>E34+E35+E36</f>
        <v>18252</v>
      </c>
      <c r="F33" s="13">
        <f>F34+F35+F36</f>
        <v>18252</v>
      </c>
      <c r="G33" s="13">
        <f>G34+G35+G36</f>
        <v>0</v>
      </c>
    </row>
    <row r="34" spans="1:7" s="31" customFormat="1" ht="12.75" customHeight="1" x14ac:dyDescent="0.2">
      <c r="A34" s="25"/>
      <c r="B34" s="46"/>
      <c r="C34" s="9" t="s">
        <v>10</v>
      </c>
      <c r="D34" s="8" t="s">
        <v>9</v>
      </c>
      <c r="E34" s="12">
        <f>F34+G34</f>
        <v>7400</v>
      </c>
      <c r="F34" s="12">
        <v>7400</v>
      </c>
      <c r="G34" s="12">
        <v>0</v>
      </c>
    </row>
    <row r="35" spans="1:7" s="31" customFormat="1" ht="12.75" customHeight="1" x14ac:dyDescent="0.2">
      <c r="A35" s="25"/>
      <c r="B35" s="47"/>
      <c r="C35" s="9" t="s">
        <v>2</v>
      </c>
      <c r="D35" s="8" t="s">
        <v>1</v>
      </c>
      <c r="E35" s="12">
        <f>F35+G35</f>
        <v>7118</v>
      </c>
      <c r="F35" s="12">
        <v>7118</v>
      </c>
      <c r="G35" s="12">
        <v>0</v>
      </c>
    </row>
    <row r="36" spans="1:7" s="31" customFormat="1" ht="38.25" x14ac:dyDescent="0.2">
      <c r="A36" s="25"/>
      <c r="B36" s="47"/>
      <c r="C36" s="9" t="s">
        <v>6</v>
      </c>
      <c r="D36" s="8" t="s">
        <v>5</v>
      </c>
      <c r="E36" s="12">
        <f>F36+G36</f>
        <v>3734</v>
      </c>
      <c r="F36" s="12">
        <v>3734</v>
      </c>
      <c r="G36" s="12">
        <v>0</v>
      </c>
    </row>
    <row r="37" spans="1:7" s="31" customFormat="1" ht="12.75" customHeight="1" x14ac:dyDescent="0.2">
      <c r="A37" s="25"/>
      <c r="B37" s="15">
        <v>75045</v>
      </c>
      <c r="C37" s="15"/>
      <c r="D37" s="14" t="s">
        <v>100</v>
      </c>
      <c r="E37" s="13">
        <f>E38+E39</f>
        <v>32500</v>
      </c>
      <c r="F37" s="13">
        <f>F38+F39</f>
        <v>32500</v>
      </c>
      <c r="G37" s="13">
        <f>G38+G39</f>
        <v>0</v>
      </c>
    </row>
    <row r="38" spans="1:7" s="31" customFormat="1" ht="38.25" x14ac:dyDescent="0.2">
      <c r="A38" s="25"/>
      <c r="B38" s="46"/>
      <c r="C38" s="9" t="s">
        <v>30</v>
      </c>
      <c r="D38" s="8" t="s">
        <v>29</v>
      </c>
      <c r="E38" s="12">
        <f>F38+G38</f>
        <v>30000</v>
      </c>
      <c r="F38" s="12">
        <v>30000</v>
      </c>
      <c r="G38" s="12">
        <v>0</v>
      </c>
    </row>
    <row r="39" spans="1:7" s="31" customFormat="1" ht="38.25" x14ac:dyDescent="0.2">
      <c r="A39" s="25"/>
      <c r="B39" s="48"/>
      <c r="C39" s="9" t="s">
        <v>99</v>
      </c>
      <c r="D39" s="8" t="s">
        <v>98</v>
      </c>
      <c r="E39" s="12">
        <f>F39+G39</f>
        <v>2500</v>
      </c>
      <c r="F39" s="12">
        <v>2500</v>
      </c>
      <c r="G39" s="12">
        <v>0</v>
      </c>
    </row>
    <row r="40" spans="1:7" s="31" customFormat="1" x14ac:dyDescent="0.2">
      <c r="A40" s="19">
        <v>754</v>
      </c>
      <c r="B40" s="18"/>
      <c r="C40" s="18"/>
      <c r="D40" s="17" t="s">
        <v>97</v>
      </c>
      <c r="E40" s="16">
        <f>E41</f>
        <v>5674000</v>
      </c>
      <c r="F40" s="16">
        <f>F41</f>
        <v>4631000</v>
      </c>
      <c r="G40" s="16">
        <f>G41</f>
        <v>1043000</v>
      </c>
    </row>
    <row r="41" spans="1:7" s="31" customFormat="1" x14ac:dyDescent="0.2">
      <c r="A41" s="50"/>
      <c r="B41" s="15">
        <v>75411</v>
      </c>
      <c r="C41" s="15"/>
      <c r="D41" s="14" t="s">
        <v>96</v>
      </c>
      <c r="E41" s="13">
        <f>E42+E43</f>
        <v>5674000</v>
      </c>
      <c r="F41" s="13">
        <f>F42+F43</f>
        <v>4631000</v>
      </c>
      <c r="G41" s="13">
        <f>G42+G43</f>
        <v>1043000</v>
      </c>
    </row>
    <row r="42" spans="1:7" s="31" customFormat="1" ht="38.25" x14ac:dyDescent="0.2">
      <c r="A42" s="45"/>
      <c r="B42" s="46"/>
      <c r="C42" s="9" t="s">
        <v>30</v>
      </c>
      <c r="D42" s="8" t="s">
        <v>29</v>
      </c>
      <c r="E42" s="12">
        <f>F42+G42</f>
        <v>4631000</v>
      </c>
      <c r="F42" s="12">
        <v>4631000</v>
      </c>
      <c r="G42" s="12">
        <v>0</v>
      </c>
    </row>
    <row r="43" spans="1:7" s="31" customFormat="1" ht="38.25" x14ac:dyDescent="0.2">
      <c r="A43" s="49"/>
      <c r="B43" s="48"/>
      <c r="C43" s="9">
        <v>6410</v>
      </c>
      <c r="D43" s="8" t="s">
        <v>95</v>
      </c>
      <c r="E43" s="12">
        <f>F43+G43</f>
        <v>1043000</v>
      </c>
      <c r="F43" s="12">
        <v>0</v>
      </c>
      <c r="G43" s="12">
        <v>1043000</v>
      </c>
    </row>
    <row r="44" spans="1:7" s="31" customFormat="1" ht="38.25" x14ac:dyDescent="0.2">
      <c r="A44" s="19" t="s">
        <v>94</v>
      </c>
      <c r="B44" s="18"/>
      <c r="C44" s="18"/>
      <c r="D44" s="17" t="s">
        <v>93</v>
      </c>
      <c r="E44" s="16">
        <f>E45+E50</f>
        <v>14798077</v>
      </c>
      <c r="F44" s="16">
        <f>F45+F50</f>
        <v>14798077</v>
      </c>
      <c r="G44" s="16">
        <f>G45+G50</f>
        <v>0</v>
      </c>
    </row>
    <row r="45" spans="1:7" s="31" customFormat="1" ht="25.5" x14ac:dyDescent="0.2">
      <c r="A45" s="50"/>
      <c r="B45" s="15" t="s">
        <v>92</v>
      </c>
      <c r="C45" s="15"/>
      <c r="D45" s="14" t="s">
        <v>91</v>
      </c>
      <c r="E45" s="13">
        <f>SUM(E46:E49)</f>
        <v>3439296</v>
      </c>
      <c r="F45" s="13">
        <f>SUM(F46:F49)</f>
        <v>3439296</v>
      </c>
      <c r="G45" s="13">
        <f>SUM(G46:G49)</f>
        <v>0</v>
      </c>
    </row>
    <row r="46" spans="1:7" s="31" customFormat="1" ht="25.5" x14ac:dyDescent="0.2">
      <c r="A46" s="45"/>
      <c r="B46" s="46"/>
      <c r="C46" s="9" t="s">
        <v>90</v>
      </c>
      <c r="D46" s="8" t="s">
        <v>89</v>
      </c>
      <c r="E46" s="12">
        <f>F46+G46</f>
        <v>1736353</v>
      </c>
      <c r="F46" s="12">
        <v>1736353</v>
      </c>
      <c r="G46" s="12">
        <v>0</v>
      </c>
    </row>
    <row r="47" spans="1:7" s="31" customFormat="1" x14ac:dyDescent="0.2">
      <c r="A47" s="45"/>
      <c r="B47" s="47"/>
      <c r="C47" s="9" t="s">
        <v>88</v>
      </c>
      <c r="D47" s="8" t="s">
        <v>87</v>
      </c>
      <c r="E47" s="12">
        <f>F47+G47</f>
        <v>1676547</v>
      </c>
      <c r="F47" s="12">
        <v>1676547</v>
      </c>
      <c r="G47" s="12">
        <v>0</v>
      </c>
    </row>
    <row r="48" spans="1:7" s="31" customFormat="1" x14ac:dyDescent="0.2">
      <c r="A48" s="45"/>
      <c r="B48" s="47"/>
      <c r="C48" s="9" t="s">
        <v>86</v>
      </c>
      <c r="D48" s="8" t="s">
        <v>85</v>
      </c>
      <c r="E48" s="12">
        <f>F48+G48</f>
        <v>4020</v>
      </c>
      <c r="F48" s="12">
        <v>4020</v>
      </c>
      <c r="G48" s="12">
        <v>0</v>
      </c>
    </row>
    <row r="49" spans="1:7" s="31" customFormat="1" x14ac:dyDescent="0.2">
      <c r="A49" s="45"/>
      <c r="B49" s="48"/>
      <c r="C49" s="9" t="s">
        <v>84</v>
      </c>
      <c r="D49" s="8" t="s">
        <v>83</v>
      </c>
      <c r="E49" s="12">
        <f>F49+G49</f>
        <v>22376</v>
      </c>
      <c r="F49" s="12">
        <v>22376</v>
      </c>
      <c r="G49" s="12">
        <v>0</v>
      </c>
    </row>
    <row r="50" spans="1:7" s="31" customFormat="1" ht="25.5" x14ac:dyDescent="0.2">
      <c r="A50" s="45"/>
      <c r="B50" s="15">
        <v>75622</v>
      </c>
      <c r="C50" s="15"/>
      <c r="D50" s="14" t="s">
        <v>82</v>
      </c>
      <c r="E50" s="13">
        <f>E51+E52</f>
        <v>11358781</v>
      </c>
      <c r="F50" s="13">
        <f>F51+F52</f>
        <v>11358781</v>
      </c>
      <c r="G50" s="13">
        <f>G51+G52</f>
        <v>0</v>
      </c>
    </row>
    <row r="51" spans="1:7" s="31" customFormat="1" x14ac:dyDescent="0.2">
      <c r="A51" s="45"/>
      <c r="B51" s="46"/>
      <c r="C51" s="9" t="s">
        <v>81</v>
      </c>
      <c r="D51" s="8" t="s">
        <v>80</v>
      </c>
      <c r="E51" s="12">
        <f>F51+G51</f>
        <v>11058781</v>
      </c>
      <c r="F51" s="12">
        <v>11058781</v>
      </c>
      <c r="G51" s="12">
        <v>0</v>
      </c>
    </row>
    <row r="52" spans="1:7" s="31" customFormat="1" x14ac:dyDescent="0.2">
      <c r="A52" s="49"/>
      <c r="B52" s="48"/>
      <c r="C52" s="9" t="s">
        <v>79</v>
      </c>
      <c r="D52" s="8" t="s">
        <v>78</v>
      </c>
      <c r="E52" s="12">
        <f>F52+G52</f>
        <v>300000</v>
      </c>
      <c r="F52" s="12">
        <v>300000</v>
      </c>
      <c r="G52" s="12">
        <v>0</v>
      </c>
    </row>
    <row r="53" spans="1:7" s="31" customFormat="1" x14ac:dyDescent="0.2">
      <c r="A53" s="19">
        <v>758</v>
      </c>
      <c r="B53" s="18"/>
      <c r="C53" s="18"/>
      <c r="D53" s="17" t="s">
        <v>77</v>
      </c>
      <c r="E53" s="16">
        <f>E54+E56+E58+E60</f>
        <v>34345973</v>
      </c>
      <c r="F53" s="16">
        <f>F54+F56+F58+F60</f>
        <v>34345973</v>
      </c>
      <c r="G53" s="16">
        <f>G54+G56+G58+G60</f>
        <v>0</v>
      </c>
    </row>
    <row r="54" spans="1:7" s="31" customFormat="1" ht="25.5" x14ac:dyDescent="0.2">
      <c r="A54" s="28"/>
      <c r="B54" s="15" t="s">
        <v>76</v>
      </c>
      <c r="C54" s="15"/>
      <c r="D54" s="14" t="s">
        <v>75</v>
      </c>
      <c r="E54" s="13">
        <f>E55</f>
        <v>25748812</v>
      </c>
      <c r="F54" s="13">
        <f>F55</f>
        <v>25748812</v>
      </c>
      <c r="G54" s="13">
        <f>G55</f>
        <v>0</v>
      </c>
    </row>
    <row r="55" spans="1:7" s="31" customFormat="1" ht="15" customHeight="1" x14ac:dyDescent="0.2">
      <c r="A55" s="25"/>
      <c r="B55" s="20"/>
      <c r="C55" s="9" t="s">
        <v>66</v>
      </c>
      <c r="D55" s="8" t="s">
        <v>65</v>
      </c>
      <c r="E55" s="12">
        <f>F55+G55</f>
        <v>25748812</v>
      </c>
      <c r="F55" s="12">
        <v>25748812</v>
      </c>
      <c r="G55" s="12">
        <v>0</v>
      </c>
    </row>
    <row r="56" spans="1:7" s="31" customFormat="1" ht="15" customHeight="1" x14ac:dyDescent="0.2">
      <c r="A56" s="25"/>
      <c r="B56" s="24" t="s">
        <v>74</v>
      </c>
      <c r="C56" s="24"/>
      <c r="D56" s="23" t="s">
        <v>73</v>
      </c>
      <c r="E56" s="22">
        <f>E57</f>
        <v>4050024</v>
      </c>
      <c r="F56" s="22">
        <f>F57</f>
        <v>4050024</v>
      </c>
      <c r="G56" s="22">
        <f>G57</f>
        <v>0</v>
      </c>
    </row>
    <row r="57" spans="1:7" s="31" customFormat="1" ht="15" customHeight="1" x14ac:dyDescent="0.2">
      <c r="A57" s="25"/>
      <c r="B57" s="20"/>
      <c r="C57" s="9" t="s">
        <v>66</v>
      </c>
      <c r="D57" s="8" t="s">
        <v>65</v>
      </c>
      <c r="E57" s="12">
        <f>F57+G57</f>
        <v>4050024</v>
      </c>
      <c r="F57" s="12">
        <v>4050024</v>
      </c>
      <c r="G57" s="12">
        <v>0</v>
      </c>
    </row>
    <row r="58" spans="1:7" s="31" customFormat="1" ht="15" customHeight="1" x14ac:dyDescent="0.2">
      <c r="A58" s="25"/>
      <c r="B58" s="15" t="s">
        <v>72</v>
      </c>
      <c r="C58" s="15"/>
      <c r="D58" s="14" t="s">
        <v>71</v>
      </c>
      <c r="E58" s="13">
        <f>E59</f>
        <v>100000</v>
      </c>
      <c r="F58" s="13">
        <f>F59</f>
        <v>100000</v>
      </c>
      <c r="G58" s="13">
        <f>G59</f>
        <v>0</v>
      </c>
    </row>
    <row r="59" spans="1:7" s="31" customFormat="1" ht="15" customHeight="1" x14ac:dyDescent="0.2">
      <c r="A59" s="25"/>
      <c r="B59" s="20"/>
      <c r="C59" s="9" t="s">
        <v>70</v>
      </c>
      <c r="D59" s="8" t="s">
        <v>69</v>
      </c>
      <c r="E59" s="12">
        <f>F59+G59</f>
        <v>100000</v>
      </c>
      <c r="F59" s="12">
        <v>100000</v>
      </c>
      <c r="G59" s="12">
        <v>0</v>
      </c>
    </row>
    <row r="60" spans="1:7" s="31" customFormat="1" ht="15" customHeight="1" x14ac:dyDescent="0.2">
      <c r="A60" s="25"/>
      <c r="B60" s="15" t="s">
        <v>68</v>
      </c>
      <c r="C60" s="15"/>
      <c r="D60" s="14" t="s">
        <v>67</v>
      </c>
      <c r="E60" s="13">
        <f>E61</f>
        <v>4447137</v>
      </c>
      <c r="F60" s="13">
        <f>F61</f>
        <v>4447137</v>
      </c>
      <c r="G60" s="13">
        <f>G61</f>
        <v>0</v>
      </c>
    </row>
    <row r="61" spans="1:7" s="31" customFormat="1" ht="15" customHeight="1" x14ac:dyDescent="0.2">
      <c r="A61" s="21"/>
      <c r="B61" s="20"/>
      <c r="C61" s="9" t="s">
        <v>66</v>
      </c>
      <c r="D61" s="8" t="s">
        <v>65</v>
      </c>
      <c r="E61" s="12">
        <f>F61+G61</f>
        <v>4447137</v>
      </c>
      <c r="F61" s="12">
        <v>4447137</v>
      </c>
      <c r="G61" s="12">
        <v>0</v>
      </c>
    </row>
    <row r="62" spans="1:7" s="31" customFormat="1" x14ac:dyDescent="0.2">
      <c r="A62" s="19">
        <v>801</v>
      </c>
      <c r="B62" s="18"/>
      <c r="C62" s="18"/>
      <c r="D62" s="17" t="s">
        <v>64</v>
      </c>
      <c r="E62" s="16">
        <f>E63+E66+E68+E72+E76+E79</f>
        <v>4659625</v>
      </c>
      <c r="F62" s="16">
        <f>F63+F66+F68+F72+F76+F79</f>
        <v>180516</v>
      </c>
      <c r="G62" s="16">
        <f>G63+G66+G68+G72+G76+G79</f>
        <v>4479109</v>
      </c>
    </row>
    <row r="63" spans="1:7" s="31" customFormat="1" ht="15" x14ac:dyDescent="0.2">
      <c r="A63" s="28"/>
      <c r="B63" s="15">
        <v>80102</v>
      </c>
      <c r="C63" s="15"/>
      <c r="D63" s="14" t="s">
        <v>63</v>
      </c>
      <c r="E63" s="13">
        <f>E64+E65</f>
        <v>4480981</v>
      </c>
      <c r="F63" s="13">
        <f>F64+F65</f>
        <v>1872</v>
      </c>
      <c r="G63" s="13">
        <f>G64+G65</f>
        <v>4479109</v>
      </c>
    </row>
    <row r="64" spans="1:7" s="31" customFormat="1" ht="51" x14ac:dyDescent="0.2">
      <c r="A64" s="25"/>
      <c r="B64" s="52"/>
      <c r="C64" s="9" t="s">
        <v>62</v>
      </c>
      <c r="D64" s="8" t="s">
        <v>19</v>
      </c>
      <c r="E64" s="12">
        <f>F64+G64</f>
        <v>4479109</v>
      </c>
      <c r="F64" s="12">
        <v>0</v>
      </c>
      <c r="G64" s="12">
        <v>4479109</v>
      </c>
    </row>
    <row r="65" spans="1:7" s="31" customFormat="1" ht="38.25" x14ac:dyDescent="0.2">
      <c r="A65" s="25"/>
      <c r="B65" s="53"/>
      <c r="C65" s="9" t="s">
        <v>6</v>
      </c>
      <c r="D65" s="8" t="s">
        <v>5</v>
      </c>
      <c r="E65" s="12">
        <f>F65+G65</f>
        <v>1872</v>
      </c>
      <c r="F65" s="12">
        <v>1872</v>
      </c>
      <c r="G65" s="12">
        <v>0</v>
      </c>
    </row>
    <row r="66" spans="1:7" s="31" customFormat="1" ht="15" x14ac:dyDescent="0.2">
      <c r="A66" s="25"/>
      <c r="B66" s="15">
        <v>80113</v>
      </c>
      <c r="C66" s="15"/>
      <c r="D66" s="14" t="s">
        <v>61</v>
      </c>
      <c r="E66" s="13">
        <f>E67</f>
        <v>23000</v>
      </c>
      <c r="F66" s="13">
        <f>F67</f>
        <v>23000</v>
      </c>
      <c r="G66" s="13">
        <f>G67</f>
        <v>0</v>
      </c>
    </row>
    <row r="67" spans="1:7" s="31" customFormat="1" ht="15" x14ac:dyDescent="0.2">
      <c r="A67" s="25"/>
      <c r="B67" s="20"/>
      <c r="C67" s="9" t="s">
        <v>4</v>
      </c>
      <c r="D67" s="8" t="s">
        <v>3</v>
      </c>
      <c r="E67" s="12">
        <f>F67+G67</f>
        <v>23000</v>
      </c>
      <c r="F67" s="12">
        <v>23000</v>
      </c>
      <c r="G67" s="12">
        <v>0</v>
      </c>
    </row>
    <row r="68" spans="1:7" s="31" customFormat="1" ht="15" x14ac:dyDescent="0.2">
      <c r="A68" s="25"/>
      <c r="B68" s="15">
        <v>80120</v>
      </c>
      <c r="C68" s="15"/>
      <c r="D68" s="14" t="s">
        <v>60</v>
      </c>
      <c r="E68" s="13">
        <f>E69+E70+E71</f>
        <v>65830</v>
      </c>
      <c r="F68" s="13">
        <f>F69+F70+F71</f>
        <v>65830</v>
      </c>
      <c r="G68" s="13">
        <f>G69+G70+G71</f>
        <v>0</v>
      </c>
    </row>
    <row r="69" spans="1:7" s="31" customFormat="1" ht="15" x14ac:dyDescent="0.2">
      <c r="A69" s="25"/>
      <c r="B69" s="46"/>
      <c r="C69" s="9" t="s">
        <v>10</v>
      </c>
      <c r="D69" s="8" t="s">
        <v>9</v>
      </c>
      <c r="E69" s="12">
        <f>F69+G69</f>
        <v>1500</v>
      </c>
      <c r="F69" s="12">
        <v>1500</v>
      </c>
      <c r="G69" s="12">
        <v>0</v>
      </c>
    </row>
    <row r="70" spans="1:7" s="31" customFormat="1" ht="38.25" x14ac:dyDescent="0.2">
      <c r="A70" s="25"/>
      <c r="B70" s="47"/>
      <c r="C70" s="9" t="s">
        <v>6</v>
      </c>
      <c r="D70" s="8" t="s">
        <v>5</v>
      </c>
      <c r="E70" s="12">
        <f>F70+G70</f>
        <v>64130</v>
      </c>
      <c r="F70" s="12">
        <v>64130</v>
      </c>
      <c r="G70" s="12">
        <v>0</v>
      </c>
    </row>
    <row r="71" spans="1:7" s="31" customFormat="1" ht="15" x14ac:dyDescent="0.2">
      <c r="A71" s="25"/>
      <c r="B71" s="48"/>
      <c r="C71" s="9" t="s">
        <v>4</v>
      </c>
      <c r="D71" s="8" t="s">
        <v>3</v>
      </c>
      <c r="E71" s="12">
        <f>F71+G71</f>
        <v>200</v>
      </c>
      <c r="F71" s="12">
        <v>200</v>
      </c>
      <c r="G71" s="12">
        <v>0</v>
      </c>
    </row>
    <row r="72" spans="1:7" s="31" customFormat="1" ht="15" x14ac:dyDescent="0.2">
      <c r="A72" s="25"/>
      <c r="B72" s="15">
        <v>80130</v>
      </c>
      <c r="C72" s="15"/>
      <c r="D72" s="14" t="s">
        <v>59</v>
      </c>
      <c r="E72" s="13">
        <f>E73+E74+E75</f>
        <v>72814</v>
      </c>
      <c r="F72" s="13">
        <f>F73+F74+F75</f>
        <v>72814</v>
      </c>
      <c r="G72" s="13">
        <f>G73+G74+G75</f>
        <v>0</v>
      </c>
    </row>
    <row r="73" spans="1:7" s="31" customFormat="1" ht="15" x14ac:dyDescent="0.2">
      <c r="A73" s="25"/>
      <c r="B73" s="54"/>
      <c r="C73" s="9" t="s">
        <v>10</v>
      </c>
      <c r="D73" s="8" t="s">
        <v>9</v>
      </c>
      <c r="E73" s="12">
        <f>F73+G73</f>
        <v>800</v>
      </c>
      <c r="F73" s="12">
        <v>800</v>
      </c>
      <c r="G73" s="12">
        <v>0</v>
      </c>
    </row>
    <row r="74" spans="1:7" s="31" customFormat="1" ht="38.25" x14ac:dyDescent="0.2">
      <c r="A74" s="45"/>
      <c r="B74" s="54"/>
      <c r="C74" s="9" t="s">
        <v>6</v>
      </c>
      <c r="D74" s="8" t="s">
        <v>5</v>
      </c>
      <c r="E74" s="12">
        <f>F74+G74</f>
        <v>67596</v>
      </c>
      <c r="F74" s="12">
        <v>67596</v>
      </c>
      <c r="G74" s="12">
        <v>0</v>
      </c>
    </row>
    <row r="75" spans="1:7" s="31" customFormat="1" ht="15" customHeight="1" x14ac:dyDescent="0.2">
      <c r="A75" s="45"/>
      <c r="B75" s="54"/>
      <c r="C75" s="9" t="s">
        <v>4</v>
      </c>
      <c r="D75" s="8" t="s">
        <v>3</v>
      </c>
      <c r="E75" s="12">
        <f>F75+G75</f>
        <v>4418</v>
      </c>
      <c r="F75" s="12">
        <v>4418</v>
      </c>
      <c r="G75" s="12">
        <v>0</v>
      </c>
    </row>
    <row r="76" spans="1:7" s="31" customFormat="1" ht="15" customHeight="1" x14ac:dyDescent="0.2">
      <c r="A76" s="45"/>
      <c r="B76" s="24">
        <v>80132</v>
      </c>
      <c r="C76" s="24"/>
      <c r="D76" s="23" t="s">
        <v>58</v>
      </c>
      <c r="E76" s="22">
        <f>E77+E78</f>
        <v>9000</v>
      </c>
      <c r="F76" s="22">
        <f>F77+F78</f>
        <v>9000</v>
      </c>
      <c r="G76" s="22">
        <f>G77+G78</f>
        <v>0</v>
      </c>
    </row>
    <row r="77" spans="1:7" s="31" customFormat="1" ht="38.25" x14ac:dyDescent="0.2">
      <c r="A77" s="45"/>
      <c r="B77" s="54"/>
      <c r="C77" s="9" t="s">
        <v>6</v>
      </c>
      <c r="D77" s="8" t="s">
        <v>5</v>
      </c>
      <c r="E77" s="12">
        <f>F77+G77</f>
        <v>0</v>
      </c>
      <c r="F77" s="12">
        <v>0</v>
      </c>
      <c r="G77" s="12">
        <v>0</v>
      </c>
    </row>
    <row r="78" spans="1:7" s="31" customFormat="1" ht="15" x14ac:dyDescent="0.2">
      <c r="A78" s="25"/>
      <c r="B78" s="54"/>
      <c r="C78" s="9" t="s">
        <v>4</v>
      </c>
      <c r="D78" s="8" t="s">
        <v>3</v>
      </c>
      <c r="E78" s="12">
        <f>F78+G78</f>
        <v>9000</v>
      </c>
      <c r="F78" s="12">
        <v>9000</v>
      </c>
      <c r="G78" s="12">
        <v>0</v>
      </c>
    </row>
    <row r="79" spans="1:7" s="31" customFormat="1" ht="15" x14ac:dyDescent="0.2">
      <c r="A79" s="25"/>
      <c r="B79" s="15" t="s">
        <v>57</v>
      </c>
      <c r="C79" s="15"/>
      <c r="D79" s="14" t="s">
        <v>22</v>
      </c>
      <c r="E79" s="13">
        <f>E80</f>
        <v>8000</v>
      </c>
      <c r="F79" s="13">
        <f>F80</f>
        <v>8000</v>
      </c>
      <c r="G79" s="13">
        <f>G80</f>
        <v>0</v>
      </c>
    </row>
    <row r="80" spans="1:7" s="31" customFormat="1" ht="15" x14ac:dyDescent="0.2">
      <c r="A80" s="25"/>
      <c r="B80" s="36"/>
      <c r="C80" s="27" t="s">
        <v>49</v>
      </c>
      <c r="D80" s="26" t="s">
        <v>48</v>
      </c>
      <c r="E80" s="12">
        <f>F80+G80</f>
        <v>8000</v>
      </c>
      <c r="F80" s="12">
        <v>8000</v>
      </c>
      <c r="G80" s="12">
        <v>0</v>
      </c>
    </row>
    <row r="81" spans="1:9" s="31" customFormat="1" x14ac:dyDescent="0.2">
      <c r="A81" s="19">
        <v>851</v>
      </c>
      <c r="B81" s="18"/>
      <c r="C81" s="18"/>
      <c r="D81" s="17" t="s">
        <v>56</v>
      </c>
      <c r="E81" s="16">
        <f>E82+E84</f>
        <v>3152000</v>
      </c>
      <c r="F81" s="16">
        <f>F82+F84</f>
        <v>3152000</v>
      </c>
      <c r="G81" s="16">
        <f>G82+G84</f>
        <v>0</v>
      </c>
    </row>
    <row r="82" spans="1:9" s="31" customFormat="1" x14ac:dyDescent="0.2">
      <c r="A82" s="50"/>
      <c r="B82" s="15" t="s">
        <v>55</v>
      </c>
      <c r="C82" s="15"/>
      <c r="D82" s="14" t="s">
        <v>54</v>
      </c>
      <c r="E82" s="13">
        <f>E83</f>
        <v>600000</v>
      </c>
      <c r="F82" s="13">
        <f>F83</f>
        <v>600000</v>
      </c>
      <c r="G82" s="13">
        <f>G83</f>
        <v>0</v>
      </c>
    </row>
    <row r="83" spans="1:9" s="31" customFormat="1" ht="38.25" x14ac:dyDescent="0.2">
      <c r="A83" s="45"/>
      <c r="B83" s="20"/>
      <c r="C83" s="27" t="s">
        <v>6</v>
      </c>
      <c r="D83" s="26" t="s">
        <v>5</v>
      </c>
      <c r="E83" s="12">
        <f>F83+G83</f>
        <v>600000</v>
      </c>
      <c r="F83" s="12">
        <v>600000</v>
      </c>
      <c r="G83" s="12">
        <v>0</v>
      </c>
    </row>
    <row r="84" spans="1:9" s="31" customFormat="1" ht="25.5" x14ac:dyDescent="0.2">
      <c r="A84" s="45"/>
      <c r="B84" s="15">
        <v>85156</v>
      </c>
      <c r="C84" s="15"/>
      <c r="D84" s="14" t="s">
        <v>53</v>
      </c>
      <c r="E84" s="13">
        <f>E85</f>
        <v>2552000</v>
      </c>
      <c r="F84" s="13">
        <f>F85</f>
        <v>2552000</v>
      </c>
      <c r="G84" s="13">
        <f>G85</f>
        <v>0</v>
      </c>
    </row>
    <row r="85" spans="1:9" s="31" customFormat="1" ht="38.25" x14ac:dyDescent="0.2">
      <c r="A85" s="49"/>
      <c r="B85" s="30"/>
      <c r="C85" s="9" t="s">
        <v>30</v>
      </c>
      <c r="D85" s="8" t="s">
        <v>29</v>
      </c>
      <c r="E85" s="12">
        <f>F85+G85</f>
        <v>2552000</v>
      </c>
      <c r="F85" s="12">
        <v>2552000</v>
      </c>
      <c r="G85" s="12">
        <v>0</v>
      </c>
    </row>
    <row r="86" spans="1:9" s="31" customFormat="1" x14ac:dyDescent="0.2">
      <c r="A86" s="19">
        <v>852</v>
      </c>
      <c r="B86" s="18"/>
      <c r="C86" s="18"/>
      <c r="D86" s="17" t="s">
        <v>52</v>
      </c>
      <c r="E86" s="16">
        <f>E87+E91+E99+E95+E101</f>
        <v>7902707</v>
      </c>
      <c r="F86" s="16">
        <f>F87+F91+F99+F95+F101</f>
        <v>7902707</v>
      </c>
      <c r="G86" s="16">
        <f>G87+G91+G99+G95+G101</f>
        <v>0</v>
      </c>
    </row>
    <row r="87" spans="1:9" s="31" customFormat="1" ht="15" x14ac:dyDescent="0.2">
      <c r="A87" s="28"/>
      <c r="B87" s="15">
        <v>85201</v>
      </c>
      <c r="C87" s="15"/>
      <c r="D87" s="14" t="s">
        <v>51</v>
      </c>
      <c r="E87" s="13">
        <f>E88+E89+E90</f>
        <v>684216</v>
      </c>
      <c r="F87" s="13">
        <f>F88+F89+F90</f>
        <v>684216</v>
      </c>
      <c r="G87" s="13">
        <f>G88+G89+G90</f>
        <v>0</v>
      </c>
    </row>
    <row r="88" spans="1:9" s="31" customFormat="1" ht="25.5" x14ac:dyDescent="0.2">
      <c r="A88" s="45"/>
      <c r="B88" s="46"/>
      <c r="C88" s="9" t="s">
        <v>42</v>
      </c>
      <c r="D88" s="8" t="s">
        <v>50</v>
      </c>
      <c r="E88" s="12">
        <f>F88+G88</f>
        <v>6270</v>
      </c>
      <c r="F88" s="12">
        <v>6270</v>
      </c>
      <c r="G88" s="12">
        <v>0</v>
      </c>
    </row>
    <row r="89" spans="1:9" s="31" customFormat="1" ht="15" customHeight="1" x14ac:dyDescent="0.2">
      <c r="A89" s="45"/>
      <c r="B89" s="47"/>
      <c r="C89" s="27" t="s">
        <v>49</v>
      </c>
      <c r="D89" s="26" t="s">
        <v>48</v>
      </c>
      <c r="E89" s="29">
        <f>F89+G89</f>
        <v>30000</v>
      </c>
      <c r="F89" s="29">
        <v>30000</v>
      </c>
      <c r="G89" s="29">
        <v>0</v>
      </c>
    </row>
    <row r="90" spans="1:9" s="31" customFormat="1" ht="38.25" x14ac:dyDescent="0.2">
      <c r="A90" s="45"/>
      <c r="B90" s="35"/>
      <c r="C90" s="9" t="s">
        <v>33</v>
      </c>
      <c r="D90" s="8" t="s">
        <v>32</v>
      </c>
      <c r="E90" s="12">
        <f>F90+G90</f>
        <v>647946</v>
      </c>
      <c r="F90" s="12">
        <v>647946</v>
      </c>
      <c r="G90" s="12">
        <v>0</v>
      </c>
    </row>
    <row r="91" spans="1:9" s="31" customFormat="1" ht="15" x14ac:dyDescent="0.2">
      <c r="A91" s="25"/>
      <c r="B91" s="15">
        <v>85202</v>
      </c>
      <c r="C91" s="15"/>
      <c r="D91" s="14" t="s">
        <v>47</v>
      </c>
      <c r="E91" s="13">
        <f>E92+E93+E94</f>
        <v>6869022</v>
      </c>
      <c r="F91" s="13">
        <f>F92+F93+F94</f>
        <v>6869022</v>
      </c>
      <c r="G91" s="13">
        <f>G92+G93+G94</f>
        <v>0</v>
      </c>
      <c r="H91" s="34"/>
      <c r="I91" s="34"/>
    </row>
    <row r="92" spans="1:9" s="31" customFormat="1" ht="51" x14ac:dyDescent="0.2">
      <c r="A92" s="25"/>
      <c r="B92" s="46"/>
      <c r="C92" s="9" t="s">
        <v>6</v>
      </c>
      <c r="D92" s="8" t="s">
        <v>46</v>
      </c>
      <c r="E92" s="12">
        <f>F92+G92</f>
        <v>0</v>
      </c>
      <c r="F92" s="12">
        <v>0</v>
      </c>
      <c r="G92" s="12">
        <v>0</v>
      </c>
    </row>
    <row r="93" spans="1:9" s="31" customFormat="1" ht="15" x14ac:dyDescent="0.2">
      <c r="A93" s="25"/>
      <c r="B93" s="47"/>
      <c r="C93" s="9" t="s">
        <v>4</v>
      </c>
      <c r="D93" s="8" t="s">
        <v>3</v>
      </c>
      <c r="E93" s="12">
        <f>F93+G93</f>
        <v>3240022</v>
      </c>
      <c r="F93" s="12">
        <v>3240022</v>
      </c>
      <c r="G93" s="12">
        <v>0</v>
      </c>
    </row>
    <row r="94" spans="1:9" s="31" customFormat="1" ht="25.5" x14ac:dyDescent="0.2">
      <c r="A94" s="25"/>
      <c r="B94" s="48"/>
      <c r="C94" s="9" t="s">
        <v>45</v>
      </c>
      <c r="D94" s="8" t="s">
        <v>44</v>
      </c>
      <c r="E94" s="12">
        <f>F94+G94</f>
        <v>3629000</v>
      </c>
      <c r="F94" s="12">
        <v>3629000</v>
      </c>
      <c r="G94" s="12">
        <v>0</v>
      </c>
    </row>
    <row r="95" spans="1:9" s="31" customFormat="1" ht="15" x14ac:dyDescent="0.2">
      <c r="A95" s="25"/>
      <c r="B95" s="15">
        <v>85204</v>
      </c>
      <c r="C95" s="15"/>
      <c r="D95" s="14" t="s">
        <v>43</v>
      </c>
      <c r="E95" s="13">
        <f>E96+E97+E98</f>
        <v>325304</v>
      </c>
      <c r="F95" s="13">
        <f>F96+F97+F98</f>
        <v>325304</v>
      </c>
      <c r="G95" s="13">
        <f>G96+G97+G98</f>
        <v>0</v>
      </c>
    </row>
    <row r="96" spans="1:9" s="31" customFormat="1" ht="38.25" x14ac:dyDescent="0.2">
      <c r="A96" s="25"/>
      <c r="B96" s="33"/>
      <c r="C96" s="9" t="s">
        <v>42</v>
      </c>
      <c r="D96" s="8" t="s">
        <v>41</v>
      </c>
      <c r="E96" s="12">
        <f>F96+G96</f>
        <v>7313</v>
      </c>
      <c r="F96" s="12">
        <v>7313</v>
      </c>
      <c r="G96" s="12">
        <v>0</v>
      </c>
    </row>
    <row r="97" spans="1:7" s="31" customFormat="1" ht="15" x14ac:dyDescent="0.2">
      <c r="A97" s="25"/>
      <c r="B97" s="47"/>
      <c r="C97" s="9" t="s">
        <v>2</v>
      </c>
      <c r="D97" s="8" t="s">
        <v>1</v>
      </c>
      <c r="E97" s="12">
        <f>F97+G97</f>
        <v>2919</v>
      </c>
      <c r="F97" s="12">
        <v>2919</v>
      </c>
      <c r="G97" s="12">
        <v>0</v>
      </c>
    </row>
    <row r="98" spans="1:7" s="31" customFormat="1" ht="38.25" x14ac:dyDescent="0.2">
      <c r="A98" s="25"/>
      <c r="B98" s="48"/>
      <c r="C98" s="9" t="s">
        <v>33</v>
      </c>
      <c r="D98" s="8" t="s">
        <v>32</v>
      </c>
      <c r="E98" s="12">
        <f>F98+G98</f>
        <v>315072</v>
      </c>
      <c r="F98" s="12">
        <v>315072</v>
      </c>
      <c r="G98" s="12">
        <v>0</v>
      </c>
    </row>
    <row r="99" spans="1:7" s="31" customFormat="1" ht="15" x14ac:dyDescent="0.2">
      <c r="A99" s="25"/>
      <c r="B99" s="15" t="s">
        <v>40</v>
      </c>
      <c r="C99" s="9"/>
      <c r="D99" s="32" t="s">
        <v>39</v>
      </c>
      <c r="E99" s="12">
        <f>F99+G99</f>
        <v>12000</v>
      </c>
      <c r="F99" s="13">
        <f>F100</f>
        <v>12000</v>
      </c>
      <c r="G99" s="13">
        <f>G100</f>
        <v>0</v>
      </c>
    </row>
    <row r="100" spans="1:7" s="31" customFormat="1" ht="38.25" x14ac:dyDescent="0.2">
      <c r="A100" s="21"/>
      <c r="B100" s="20"/>
      <c r="C100" s="9" t="s">
        <v>30</v>
      </c>
      <c r="D100" s="8" t="s">
        <v>29</v>
      </c>
      <c r="E100" s="12">
        <f>F100+G100</f>
        <v>12000</v>
      </c>
      <c r="F100" s="12">
        <v>12000</v>
      </c>
      <c r="G100" s="12">
        <v>0</v>
      </c>
    </row>
    <row r="101" spans="1:7" s="31" customFormat="1" ht="25.5" x14ac:dyDescent="0.2">
      <c r="A101" s="45"/>
      <c r="B101" s="24">
        <v>85220</v>
      </c>
      <c r="C101" s="24"/>
      <c r="D101" s="23" t="s">
        <v>38</v>
      </c>
      <c r="E101" s="22">
        <f>E102</f>
        <v>12165</v>
      </c>
      <c r="F101" s="22">
        <f>F102</f>
        <v>12165</v>
      </c>
      <c r="G101" s="22">
        <f>G102</f>
        <v>0</v>
      </c>
    </row>
    <row r="102" spans="1:7" s="31" customFormat="1" ht="38.25" x14ac:dyDescent="0.2">
      <c r="A102" s="49"/>
      <c r="B102" s="30"/>
      <c r="C102" s="27" t="s">
        <v>37</v>
      </c>
      <c r="D102" s="26" t="s">
        <v>36</v>
      </c>
      <c r="E102" s="29">
        <f>F102+G102</f>
        <v>12165</v>
      </c>
      <c r="F102" s="29">
        <v>12165</v>
      </c>
      <c r="G102" s="29">
        <v>0</v>
      </c>
    </row>
    <row r="103" spans="1:7" x14ac:dyDescent="0.2">
      <c r="A103" s="19">
        <v>853</v>
      </c>
      <c r="B103" s="18"/>
      <c r="C103" s="18"/>
      <c r="D103" s="17" t="s">
        <v>35</v>
      </c>
      <c r="E103" s="16">
        <f>E104+E106+E108+E110+E112</f>
        <v>2179057</v>
      </c>
      <c r="F103" s="16">
        <f>F104+F106+F108+F110+F112</f>
        <v>2179057</v>
      </c>
      <c r="G103" s="16">
        <f>G104+G106+G108+G110+G112</f>
        <v>0</v>
      </c>
    </row>
    <row r="104" spans="1:7" ht="15" x14ac:dyDescent="0.2">
      <c r="A104" s="28"/>
      <c r="B104" s="15">
        <v>85311</v>
      </c>
      <c r="C104" s="15"/>
      <c r="D104" s="14" t="s">
        <v>34</v>
      </c>
      <c r="E104" s="13">
        <f>E105</f>
        <v>1608</v>
      </c>
      <c r="F104" s="13">
        <f>F105</f>
        <v>1608</v>
      </c>
      <c r="G104" s="13">
        <f>G105</f>
        <v>0</v>
      </c>
    </row>
    <row r="105" spans="1:7" ht="38.25" x14ac:dyDescent="0.2">
      <c r="A105" s="45"/>
      <c r="B105" s="20"/>
      <c r="C105" s="9" t="s">
        <v>33</v>
      </c>
      <c r="D105" s="8" t="s">
        <v>32</v>
      </c>
      <c r="E105" s="12">
        <f>F105+G105</f>
        <v>1608</v>
      </c>
      <c r="F105" s="12">
        <v>1608</v>
      </c>
      <c r="G105" s="12">
        <v>0</v>
      </c>
    </row>
    <row r="106" spans="1:7" x14ac:dyDescent="0.2">
      <c r="A106" s="45"/>
      <c r="B106" s="15">
        <v>85321</v>
      </c>
      <c r="C106" s="15"/>
      <c r="D106" s="14" t="s">
        <v>31</v>
      </c>
      <c r="E106" s="13">
        <f>E107</f>
        <v>107000</v>
      </c>
      <c r="F106" s="13">
        <f>F107</f>
        <v>107000</v>
      </c>
      <c r="G106" s="13">
        <f>G107</f>
        <v>0</v>
      </c>
    </row>
    <row r="107" spans="1:7" ht="38.25" x14ac:dyDescent="0.2">
      <c r="A107" s="45"/>
      <c r="B107" s="30"/>
      <c r="C107" s="9" t="s">
        <v>30</v>
      </c>
      <c r="D107" s="8" t="s">
        <v>29</v>
      </c>
      <c r="E107" s="12">
        <f>F107+G107</f>
        <v>107000</v>
      </c>
      <c r="F107" s="12">
        <v>107000</v>
      </c>
      <c r="G107" s="12">
        <v>0</v>
      </c>
    </row>
    <row r="108" spans="1:7" ht="15" x14ac:dyDescent="0.2">
      <c r="A108" s="25"/>
      <c r="B108" s="15">
        <v>85324</v>
      </c>
      <c r="C108" s="15"/>
      <c r="D108" s="14" t="s">
        <v>28</v>
      </c>
      <c r="E108" s="13">
        <f>E109</f>
        <v>18377</v>
      </c>
      <c r="F108" s="13">
        <f>F109</f>
        <v>18377</v>
      </c>
      <c r="G108" s="13">
        <f>G109</f>
        <v>0</v>
      </c>
    </row>
    <row r="109" spans="1:7" ht="15" x14ac:dyDescent="0.2">
      <c r="A109" s="25"/>
      <c r="B109" s="20"/>
      <c r="C109" s="9" t="s">
        <v>4</v>
      </c>
      <c r="D109" s="8" t="s">
        <v>27</v>
      </c>
      <c r="E109" s="12">
        <f>F109+G109</f>
        <v>18377</v>
      </c>
      <c r="F109" s="12">
        <v>18377</v>
      </c>
      <c r="G109" s="12">
        <v>0</v>
      </c>
    </row>
    <row r="110" spans="1:7" ht="15" x14ac:dyDescent="0.2">
      <c r="A110" s="25"/>
      <c r="B110" s="15">
        <v>85333</v>
      </c>
      <c r="C110" s="15"/>
      <c r="D110" s="14" t="s">
        <v>26</v>
      </c>
      <c r="E110" s="13">
        <f>E111</f>
        <v>404700</v>
      </c>
      <c r="F110" s="13">
        <f>F111</f>
        <v>404700</v>
      </c>
      <c r="G110" s="13">
        <f>G111</f>
        <v>0</v>
      </c>
    </row>
    <row r="111" spans="1:7" ht="51" x14ac:dyDescent="0.2">
      <c r="A111" s="25"/>
      <c r="B111" s="20"/>
      <c r="C111" s="9" t="s">
        <v>25</v>
      </c>
      <c r="D111" s="8" t="s">
        <v>24</v>
      </c>
      <c r="E111" s="12">
        <f>F111+G111</f>
        <v>404700</v>
      </c>
      <c r="F111" s="12">
        <v>404700</v>
      </c>
      <c r="G111" s="12">
        <v>0</v>
      </c>
    </row>
    <row r="112" spans="1:7" ht="15" x14ac:dyDescent="0.2">
      <c r="A112" s="25"/>
      <c r="B112" s="15" t="s">
        <v>23</v>
      </c>
      <c r="C112" s="15"/>
      <c r="D112" s="14" t="s">
        <v>22</v>
      </c>
      <c r="E112" s="13">
        <f>E113+E114</f>
        <v>1647372</v>
      </c>
      <c r="F112" s="13">
        <f>F113+F114</f>
        <v>1647372</v>
      </c>
      <c r="G112" s="13">
        <f>G113+G114</f>
        <v>0</v>
      </c>
    </row>
    <row r="113" spans="1:7" ht="51" x14ac:dyDescent="0.2">
      <c r="A113" s="45"/>
      <c r="B113" s="52"/>
      <c r="C113" s="9" t="s">
        <v>21</v>
      </c>
      <c r="D113" s="8" t="s">
        <v>19</v>
      </c>
      <c r="E113" s="12">
        <f>F113+G113</f>
        <v>1473273</v>
      </c>
      <c r="F113" s="12">
        <v>1473273</v>
      </c>
      <c r="G113" s="12">
        <v>0</v>
      </c>
    </row>
    <row r="114" spans="1:7" ht="51" x14ac:dyDescent="0.2">
      <c r="A114" s="49"/>
      <c r="B114" s="53"/>
      <c r="C114" s="27" t="s">
        <v>20</v>
      </c>
      <c r="D114" s="26" t="s">
        <v>19</v>
      </c>
      <c r="E114" s="29">
        <f>F114+G114</f>
        <v>174099</v>
      </c>
      <c r="F114" s="29">
        <v>174099</v>
      </c>
      <c r="G114" s="29">
        <v>0</v>
      </c>
    </row>
    <row r="115" spans="1:7" x14ac:dyDescent="0.2">
      <c r="A115" s="19">
        <v>854</v>
      </c>
      <c r="B115" s="18"/>
      <c r="C115" s="18"/>
      <c r="D115" s="17" t="s">
        <v>18</v>
      </c>
      <c r="E115" s="16">
        <f>E116+E119+E121</f>
        <v>180917</v>
      </c>
      <c r="F115" s="16">
        <f>F116+F119+F121</f>
        <v>180917</v>
      </c>
      <c r="G115" s="16">
        <f>G116+G119+G121</f>
        <v>0</v>
      </c>
    </row>
    <row r="116" spans="1:7" ht="12.75" customHeight="1" x14ac:dyDescent="0.2">
      <c r="A116" s="28"/>
      <c r="B116" s="15">
        <v>85403</v>
      </c>
      <c r="C116" s="15"/>
      <c r="D116" s="14" t="s">
        <v>17</v>
      </c>
      <c r="E116" s="13">
        <f>E117+E118</f>
        <v>52760</v>
      </c>
      <c r="F116" s="13">
        <f>F117+F118</f>
        <v>52760</v>
      </c>
      <c r="G116" s="13">
        <f>G117+G118</f>
        <v>0</v>
      </c>
    </row>
    <row r="117" spans="1:7" ht="12.75" customHeight="1" x14ac:dyDescent="0.2">
      <c r="A117" s="25"/>
      <c r="B117" s="46"/>
      <c r="C117" s="9" t="s">
        <v>4</v>
      </c>
      <c r="D117" s="8" t="s">
        <v>16</v>
      </c>
      <c r="E117" s="12">
        <f>F117+G117</f>
        <v>51200</v>
      </c>
      <c r="F117" s="12">
        <v>51200</v>
      </c>
      <c r="G117" s="12">
        <v>0</v>
      </c>
    </row>
    <row r="118" spans="1:7" ht="38.25" x14ac:dyDescent="0.2">
      <c r="A118" s="25"/>
      <c r="B118" s="48"/>
      <c r="C118" s="27" t="s">
        <v>6</v>
      </c>
      <c r="D118" s="26" t="s">
        <v>5</v>
      </c>
      <c r="E118" s="12">
        <f>F118+G118</f>
        <v>1560</v>
      </c>
      <c r="F118" s="12">
        <v>1560</v>
      </c>
      <c r="G118" s="12">
        <v>0</v>
      </c>
    </row>
    <row r="119" spans="1:7" ht="25.5" x14ac:dyDescent="0.2">
      <c r="A119" s="25"/>
      <c r="B119" s="15">
        <v>85406</v>
      </c>
      <c r="C119" s="15"/>
      <c r="D119" s="14" t="s">
        <v>15</v>
      </c>
      <c r="E119" s="13">
        <f>E120</f>
        <v>1957</v>
      </c>
      <c r="F119" s="13">
        <f>F120</f>
        <v>1957</v>
      </c>
      <c r="G119" s="13">
        <f>G120</f>
        <v>0</v>
      </c>
    </row>
    <row r="120" spans="1:7" ht="38.25" x14ac:dyDescent="0.2">
      <c r="A120" s="21"/>
      <c r="B120" s="20"/>
      <c r="C120" s="9" t="s">
        <v>6</v>
      </c>
      <c r="D120" s="8" t="s">
        <v>5</v>
      </c>
      <c r="E120" s="12">
        <f>F120+G120</f>
        <v>1957</v>
      </c>
      <c r="F120" s="12">
        <v>1957</v>
      </c>
      <c r="G120" s="12">
        <v>0</v>
      </c>
    </row>
    <row r="121" spans="1:7" ht="12.75" customHeight="1" x14ac:dyDescent="0.2">
      <c r="A121" s="25"/>
      <c r="B121" s="24">
        <v>85410</v>
      </c>
      <c r="C121" s="24"/>
      <c r="D121" s="23" t="s">
        <v>14</v>
      </c>
      <c r="E121" s="22">
        <f>E122</f>
        <v>126200</v>
      </c>
      <c r="F121" s="22">
        <f>F122</f>
        <v>126200</v>
      </c>
      <c r="G121" s="22">
        <f>G122</f>
        <v>0</v>
      </c>
    </row>
    <row r="122" spans="1:7" ht="12.75" customHeight="1" x14ac:dyDescent="0.2">
      <c r="A122" s="21"/>
      <c r="B122" s="20"/>
      <c r="C122" s="9" t="s">
        <v>4</v>
      </c>
      <c r="D122" s="8" t="s">
        <v>3</v>
      </c>
      <c r="E122" s="12">
        <f>F122+G122</f>
        <v>126200</v>
      </c>
      <c r="F122" s="12">
        <v>126200</v>
      </c>
      <c r="G122" s="12">
        <v>0</v>
      </c>
    </row>
    <row r="123" spans="1:7" x14ac:dyDescent="0.2">
      <c r="A123" s="19">
        <v>900</v>
      </c>
      <c r="B123" s="18"/>
      <c r="C123" s="18"/>
      <c r="D123" s="17" t="s">
        <v>13</v>
      </c>
      <c r="E123" s="16">
        <f t="shared" ref="E123:G124" si="2">E124</f>
        <v>340000</v>
      </c>
      <c r="F123" s="16">
        <f t="shared" si="2"/>
        <v>340000</v>
      </c>
      <c r="G123" s="16">
        <f t="shared" si="2"/>
        <v>0</v>
      </c>
    </row>
    <row r="124" spans="1:7" ht="25.5" x14ac:dyDescent="0.2">
      <c r="A124" s="46"/>
      <c r="B124" s="15" t="s">
        <v>12</v>
      </c>
      <c r="C124" s="15"/>
      <c r="D124" s="14" t="s">
        <v>11</v>
      </c>
      <c r="E124" s="13">
        <f t="shared" si="2"/>
        <v>340000</v>
      </c>
      <c r="F124" s="13">
        <f t="shared" si="2"/>
        <v>340000</v>
      </c>
      <c r="G124" s="13">
        <f t="shared" si="2"/>
        <v>0</v>
      </c>
    </row>
    <row r="125" spans="1:7" x14ac:dyDescent="0.2">
      <c r="A125" s="48"/>
      <c r="B125" s="20"/>
      <c r="C125" s="9" t="s">
        <v>10</v>
      </c>
      <c r="D125" s="8" t="s">
        <v>9</v>
      </c>
      <c r="E125" s="12">
        <f>F125+G125</f>
        <v>340000</v>
      </c>
      <c r="F125" s="12">
        <v>340000</v>
      </c>
      <c r="G125" s="12">
        <v>0</v>
      </c>
    </row>
    <row r="126" spans="1:7" x14ac:dyDescent="0.2">
      <c r="A126" s="19">
        <v>926</v>
      </c>
      <c r="B126" s="18"/>
      <c r="C126" s="18"/>
      <c r="D126" s="17" t="s">
        <v>8</v>
      </c>
      <c r="E126" s="16">
        <f>E127</f>
        <v>1286722</v>
      </c>
      <c r="F126" s="16">
        <f>F127</f>
        <v>1286722</v>
      </c>
      <c r="G126" s="16">
        <f>G127</f>
        <v>0</v>
      </c>
    </row>
    <row r="127" spans="1:7" ht="12.75" customHeight="1" x14ac:dyDescent="0.2">
      <c r="A127" s="50"/>
      <c r="B127" s="15">
        <v>92601</v>
      </c>
      <c r="C127" s="15"/>
      <c r="D127" s="14" t="s">
        <v>7</v>
      </c>
      <c r="E127" s="13">
        <f>E128+E129+E130</f>
        <v>1286722</v>
      </c>
      <c r="F127" s="13">
        <f>F128+F129+F130</f>
        <v>1286722</v>
      </c>
      <c r="G127" s="13">
        <f>G128+G129+G130</f>
        <v>0</v>
      </c>
    </row>
    <row r="128" spans="1:7" ht="38.25" x14ac:dyDescent="0.2">
      <c r="A128" s="45"/>
      <c r="B128" s="46"/>
      <c r="C128" s="9" t="s">
        <v>6</v>
      </c>
      <c r="D128" s="8" t="s">
        <v>5</v>
      </c>
      <c r="E128" s="12">
        <f>F128+G128</f>
        <v>230000</v>
      </c>
      <c r="F128" s="12">
        <v>230000</v>
      </c>
      <c r="G128" s="12">
        <v>0</v>
      </c>
    </row>
    <row r="129" spans="1:7" ht="12.75" customHeight="1" x14ac:dyDescent="0.2">
      <c r="A129" s="45"/>
      <c r="B129" s="47"/>
      <c r="C129" s="11" t="s">
        <v>4</v>
      </c>
      <c r="D129" s="10" t="s">
        <v>3</v>
      </c>
      <c r="E129" s="7">
        <f>F129+G129</f>
        <v>1031722</v>
      </c>
      <c r="F129" s="7">
        <v>1031722</v>
      </c>
      <c r="G129" s="7">
        <v>0</v>
      </c>
    </row>
    <row r="130" spans="1:7" ht="15" customHeight="1" x14ac:dyDescent="0.2">
      <c r="A130" s="49"/>
      <c r="B130" s="48"/>
      <c r="C130" s="9" t="s">
        <v>2</v>
      </c>
      <c r="D130" s="8" t="s">
        <v>1</v>
      </c>
      <c r="E130" s="7">
        <f>F130+G130</f>
        <v>25000</v>
      </c>
      <c r="F130" s="7">
        <v>25000</v>
      </c>
      <c r="G130" s="7">
        <v>0</v>
      </c>
    </row>
    <row r="131" spans="1:7" ht="25.5" customHeight="1" x14ac:dyDescent="0.2">
      <c r="A131" s="51" t="s">
        <v>0</v>
      </c>
      <c r="B131" s="51"/>
      <c r="C131" s="51"/>
      <c r="D131" s="51"/>
      <c r="E131" s="6">
        <f>E7+E10+E13+E22+E30+E40+E44+E53+E62+E81+E86+E103+E115+E123+E126</f>
        <v>78684689</v>
      </c>
      <c r="F131" s="6">
        <f>F7+F10+F13+F22+F30+F40+F44+F53+F62+F81+F86+F103+F115+F123+F126</f>
        <v>70345338</v>
      </c>
      <c r="G131" s="6">
        <f>G7+G10+G13+G22+G30+G40+G44+G53+G62+G81+G86+G103+G115+G123+G126</f>
        <v>8339351</v>
      </c>
    </row>
    <row r="133" spans="1:7" x14ac:dyDescent="0.2">
      <c r="E133" s="2"/>
    </row>
    <row r="134" spans="1:7" x14ac:dyDescent="0.2">
      <c r="E134" s="2"/>
    </row>
    <row r="135" spans="1:7" x14ac:dyDescent="0.2">
      <c r="E135" s="2"/>
    </row>
    <row r="136" spans="1:7" x14ac:dyDescent="0.2">
      <c r="D136" s="2"/>
    </row>
    <row r="137" spans="1:7" x14ac:dyDescent="0.2">
      <c r="D137" s="2"/>
      <c r="E137" s="5"/>
      <c r="F137" s="4"/>
    </row>
    <row r="138" spans="1:7" x14ac:dyDescent="0.2">
      <c r="E138" s="2"/>
    </row>
    <row r="139" spans="1:7" x14ac:dyDescent="0.2">
      <c r="D139" s="2"/>
    </row>
    <row r="140" spans="1:7" x14ac:dyDescent="0.2">
      <c r="D140" s="2"/>
    </row>
    <row r="141" spans="1:7" x14ac:dyDescent="0.2">
      <c r="D141" s="2"/>
    </row>
    <row r="142" spans="1:7" x14ac:dyDescent="0.2">
      <c r="F142" s="3"/>
    </row>
    <row r="143" spans="1:7" x14ac:dyDescent="0.2">
      <c r="D143" s="2"/>
      <c r="E143" s="2"/>
    </row>
    <row r="144" spans="1:7" x14ac:dyDescent="0.2">
      <c r="E144" s="2"/>
    </row>
    <row r="145" spans="4:5" x14ac:dyDescent="0.2">
      <c r="D145" s="2"/>
      <c r="E145" s="2"/>
    </row>
    <row r="146" spans="4:5" x14ac:dyDescent="0.2">
      <c r="D146" s="2"/>
    </row>
    <row r="148" spans="4:5" x14ac:dyDescent="0.2">
      <c r="E148" s="2"/>
    </row>
    <row r="149" spans="4:5" x14ac:dyDescent="0.2">
      <c r="E149" s="2"/>
    </row>
    <row r="150" spans="4:5" x14ac:dyDescent="0.2">
      <c r="D150" s="2"/>
    </row>
  </sheetData>
  <mergeCells count="39">
    <mergeCell ref="F1:G1"/>
    <mergeCell ref="A2:G2"/>
    <mergeCell ref="A4:A5"/>
    <mergeCell ref="B4:B5"/>
    <mergeCell ref="C4:C5"/>
    <mergeCell ref="D4:D5"/>
    <mergeCell ref="E4:E5"/>
    <mergeCell ref="F4:G4"/>
    <mergeCell ref="B28:B29"/>
    <mergeCell ref="B64:B65"/>
    <mergeCell ref="A41:A43"/>
    <mergeCell ref="B42:B43"/>
    <mergeCell ref="B34:B36"/>
    <mergeCell ref="B38:B39"/>
    <mergeCell ref="A8:A9"/>
    <mergeCell ref="A11:A12"/>
    <mergeCell ref="A14:A21"/>
    <mergeCell ref="B15:B19"/>
    <mergeCell ref="A45:A52"/>
    <mergeCell ref="B46:B49"/>
    <mergeCell ref="B51:B52"/>
    <mergeCell ref="A131:D131"/>
    <mergeCell ref="A113:A114"/>
    <mergeCell ref="B113:B114"/>
    <mergeCell ref="A124:A125"/>
    <mergeCell ref="B117:B118"/>
    <mergeCell ref="B128:B130"/>
    <mergeCell ref="A127:A130"/>
    <mergeCell ref="B69:B71"/>
    <mergeCell ref="B73:B75"/>
    <mergeCell ref="B77:B78"/>
    <mergeCell ref="A105:A107"/>
    <mergeCell ref="B92:B94"/>
    <mergeCell ref="B97:B98"/>
    <mergeCell ref="A74:A77"/>
    <mergeCell ref="A88:A90"/>
    <mergeCell ref="A101:A102"/>
    <mergeCell ref="A82:A85"/>
    <mergeCell ref="B88:B89"/>
  </mergeCells>
  <printOptions horizontalCentered="1"/>
  <pageMargins left="0.6692913385826772" right="0.55118110236220474" top="0.43307086614173229" bottom="0.39370078740157483" header="0" footer="0.19685039370078741"/>
  <pageSetup paperSize="9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1</vt:lpstr>
      <vt:lpstr>'1'!Obszar_wydruku</vt:lpstr>
      <vt:lpstr>'1'!Tytuły_wydruku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2011-12-28T11:22:11Z</dcterms:created>
  <dcterms:modified xsi:type="dcterms:W3CDTF">2011-12-28T11:27:03Z</dcterms:modified>
</cp:coreProperties>
</file>